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9375" windowHeight="4905" activeTab="0"/>
  </bookViews>
  <sheets>
    <sheet name=".01,.02,.03" sheetId="1" r:id="rId1"/>
    <sheet name=".04,.05,.06" sheetId="2" r:id="rId2"/>
    <sheet name="07, 08" sheetId="3" r:id="rId3"/>
    <sheet name=".09" sheetId="4" r:id="rId4"/>
    <sheet name=".10" sheetId="5" r:id="rId5"/>
  </sheets>
  <definedNames>
    <definedName name="_xlnm.Print_Area" localSheetId="0">'.01,.02,.03'!$A$1:$M$57</definedName>
    <definedName name="_xlnm.Print_Area" localSheetId="1">'.04,.05,.06'!$A$1:$L$53</definedName>
    <definedName name="_xlnm.Print_Area" localSheetId="3">'.09'!$A$1:$K$58</definedName>
    <definedName name="_xlnm.Print_Area" localSheetId="2">'07, 08'!$A$1:$M$60</definedName>
    <definedName name="Z_7756A4BE_6DE3_4F38_B966_8BEFAB573A6A_.wvu.Cols" localSheetId="0" hidden="1">'.01,.02,.03'!#REF!,'.01,.02,.03'!$I:$I</definedName>
    <definedName name="Z_7756A4BE_6DE3_4F38_B966_8BEFAB573A6A_.wvu.Cols" localSheetId="1" hidden="1">'.04,.05,.06'!#REF!,'.04,.05,.06'!$I:$I</definedName>
    <definedName name="Z_7756A4BE_6DE3_4F38_B966_8BEFAB573A6A_.wvu.Cols" localSheetId="3" hidden="1">'.09'!#REF!,'.09'!#REF!,'.09'!#REF!</definedName>
    <definedName name="Z_7756A4BE_6DE3_4F38_B966_8BEFAB573A6A_.wvu.Cols" localSheetId="2" hidden="1">'07, 08'!#REF!,'07, 08'!#REF!,'07, 08'!$F:$F</definedName>
    <definedName name="Z_7756A4BE_6DE3_4F38_B966_8BEFAB573A6A_.wvu.PrintArea" localSheetId="0" hidden="1">'.01,.02,.03'!$B$2:$K$57</definedName>
    <definedName name="Z_7756A4BE_6DE3_4F38_B966_8BEFAB573A6A_.wvu.PrintArea" localSheetId="1" hidden="1">'.04,.05,.06'!$B$1:$K$53</definedName>
    <definedName name="Z_7756A4BE_6DE3_4F38_B966_8BEFAB573A6A_.wvu.PrintArea" localSheetId="3" hidden="1">'.09'!$B$2:$H$58</definedName>
    <definedName name="Z_7756A4BE_6DE3_4F38_B966_8BEFAB573A6A_.wvu.PrintArea" localSheetId="2" hidden="1">'07, 08'!$B$2:$H$24</definedName>
  </definedNames>
  <calcPr fullCalcOnLoad="1"/>
</workbook>
</file>

<file path=xl/sharedStrings.xml><?xml version="1.0" encoding="utf-8"?>
<sst xmlns="http://schemas.openxmlformats.org/spreadsheetml/2006/main" count="203" uniqueCount="135">
  <si>
    <t>Bucks</t>
  </si>
  <si>
    <t>Does</t>
  </si>
  <si>
    <t xml:space="preserve">Total </t>
  </si>
  <si>
    <t>Weaners  2-4 months</t>
  </si>
  <si>
    <t>Bulls</t>
  </si>
  <si>
    <t>Cows</t>
  </si>
  <si>
    <t>Kids 6 months to one year would approximate animals ready for market/ marketable sized animals.</t>
  </si>
  <si>
    <t>Unit Size</t>
  </si>
  <si>
    <t>12-6-24</t>
  </si>
  <si>
    <t>50 LB</t>
  </si>
  <si>
    <t>5  LB</t>
  </si>
  <si>
    <t>1  QT</t>
  </si>
  <si>
    <t>2.5 LB</t>
  </si>
  <si>
    <t>12 LB</t>
  </si>
  <si>
    <t xml:space="preserve">District </t>
  </si>
  <si>
    <t>West Bay</t>
  </si>
  <si>
    <t>George Town</t>
  </si>
  <si>
    <t>Bodden Town</t>
  </si>
  <si>
    <t>North Side</t>
  </si>
  <si>
    <t>East End</t>
  </si>
  <si>
    <t>Cayman Brac</t>
  </si>
  <si>
    <t>Total</t>
  </si>
  <si>
    <t>Farmer Registration by District</t>
  </si>
  <si>
    <t>The data were collected over a period of time (several weeks each year) but not at the same time each year.</t>
  </si>
  <si>
    <t>The data were collected over a period of time (a few weeks each year) but not at the same time each year</t>
  </si>
  <si>
    <r>
      <t>Year</t>
    </r>
    <r>
      <rPr>
        <b/>
        <vertAlign val="superscript"/>
        <sz val="10"/>
        <rFont val="Arial"/>
        <family val="2"/>
      </rPr>
      <t>1</t>
    </r>
  </si>
  <si>
    <r>
      <t>Number of Registered Farmers</t>
    </r>
    <r>
      <rPr>
        <b/>
        <vertAlign val="superscript"/>
        <sz val="10"/>
        <rFont val="Arial"/>
        <family val="2"/>
      </rPr>
      <t>1</t>
    </r>
  </si>
  <si>
    <t>The Table indicates the number of persons registered as farmers between 1998 &amp; 2007 and</t>
  </si>
  <si>
    <t>The existing Farmers Registration Programme is currently undergoing a comprehensive review</t>
  </si>
  <si>
    <t>excludes those deceased or confirmed out of farming.</t>
  </si>
  <si>
    <t xml:space="preserve">fall outside of the current registration programme. </t>
  </si>
  <si>
    <t>The data were collected over a period of time (a few weeks each year) but not at the same time each year.</t>
  </si>
  <si>
    <t xml:space="preserve">Ammonium Sulphate </t>
  </si>
  <si>
    <t/>
  </si>
  <si>
    <t xml:space="preserve">Triple Super Phosphate  </t>
  </si>
  <si>
    <t xml:space="preserve">Potassium Nitrate </t>
  </si>
  <si>
    <t xml:space="preserve">Potassium Sulphate </t>
  </si>
  <si>
    <t xml:space="preserve">Calcium Sulphate (Gypsum) </t>
  </si>
  <si>
    <t>Minor Element Mix (Microplex)</t>
  </si>
  <si>
    <t>Chelated Iron</t>
  </si>
  <si>
    <t xml:space="preserve">Stop Blossom End Rot  </t>
  </si>
  <si>
    <t>Note:</t>
  </si>
  <si>
    <t>Number of Known Farmers</t>
  </si>
  <si>
    <r>
      <t>Kids            6 months -  1 year</t>
    </r>
    <r>
      <rPr>
        <b/>
        <vertAlign val="superscript"/>
        <sz val="10"/>
        <rFont val="Arial"/>
        <family val="2"/>
      </rPr>
      <t>2</t>
    </r>
  </si>
  <si>
    <r>
      <t>Fatteners</t>
    </r>
    <r>
      <rPr>
        <b/>
        <vertAlign val="superscript"/>
        <sz val="10"/>
        <rFont val="Arial"/>
        <family val="2"/>
      </rPr>
      <t>2</t>
    </r>
  </si>
  <si>
    <r>
      <t xml:space="preserve">Fatteners            12-18 months </t>
    </r>
    <r>
      <rPr>
        <b/>
        <vertAlign val="superscript"/>
        <sz val="10"/>
        <rFont val="Arial"/>
        <family val="2"/>
      </rPr>
      <t>2</t>
    </r>
  </si>
  <si>
    <t>12-48-8</t>
  </si>
  <si>
    <t>14-7-28+2</t>
  </si>
  <si>
    <t>Calcium Nitrate</t>
  </si>
  <si>
    <t>Magnesium Sulphate</t>
  </si>
  <si>
    <t>Mono Potassium Phosphate</t>
  </si>
  <si>
    <t>51 LB</t>
  </si>
  <si>
    <t>52 LB</t>
  </si>
  <si>
    <t>25 LB</t>
  </si>
  <si>
    <t>55 LB</t>
  </si>
  <si>
    <t>2010 figures.</t>
  </si>
  <si>
    <r>
      <t xml:space="preserve">2010 </t>
    </r>
    <r>
      <rPr>
        <vertAlign val="superscript"/>
        <sz val="10"/>
        <rFont val="Arial"/>
        <family val="2"/>
      </rPr>
      <t>4</t>
    </r>
  </si>
  <si>
    <t>Fatteners would approximate animals ready for market/ marketable sized animals.  The figure is not completely accurate as it could also include replacement animals</t>
  </si>
  <si>
    <t>Kids 6 months to one year would approximate animals ready for market/ marketable sized animals.  This is not completely accurate as it would include replacement animals.</t>
  </si>
  <si>
    <t>Category of Livestock</t>
  </si>
  <si>
    <t>Cattle</t>
  </si>
  <si>
    <t>Goats</t>
  </si>
  <si>
    <t>2. 12-8-28 is Multi-purpose fertilizer used in agriculture and horticulture that has been formulated to suit Cayman Islands' soil nutrient profiles that are consistently low in available Potassium (K)</t>
  </si>
  <si>
    <t xml:space="preserve">6. The Rescue Organic Fertilizers were introduced in 2008. In 2010 DoA ceased imports of these products in deference to a private sector company that took up the product line. </t>
  </si>
  <si>
    <t>Description</t>
  </si>
  <si>
    <t>5. Ammonium Nitrate fertilizer is no longer available as current US port security and shipping regulations prohibit the export of this fertilizer due to its potential explosive properties. The small quantity sold in 2006 represented the remaining inventory that was imported prior to the introduction of the current US regulations.</t>
  </si>
  <si>
    <t xml:space="preserve">4. In 2010 as part of efforts to further reduce costs the DoA split purchases between two suppliers, one of whom supplied a 12-8-24 product. This enabled the use of competitive market forces to negotiate lower prices form the two suppliers. </t>
  </si>
  <si>
    <t xml:space="preserve">Piglets     &lt; 2 Months </t>
  </si>
  <si>
    <t>Kids        2-6 months</t>
  </si>
  <si>
    <t xml:space="preserve">Kids         &lt; 2 months </t>
  </si>
  <si>
    <t>Number of Heads</t>
  </si>
  <si>
    <t>These figures do not include animals processed through private facillities.</t>
  </si>
  <si>
    <r>
      <rPr>
        <b/>
        <sz val="10"/>
        <rFont val="Arial"/>
        <family val="2"/>
      </rPr>
      <t>Source:</t>
    </r>
    <r>
      <rPr>
        <sz val="10"/>
        <rFont val="Arial"/>
        <family val="0"/>
      </rPr>
      <t xml:space="preserve">  Department of Agriculture</t>
    </r>
  </si>
  <si>
    <r>
      <rPr>
        <b/>
        <sz val="10"/>
        <rFont val="Arial"/>
        <family val="2"/>
      </rPr>
      <t>Source:</t>
    </r>
    <r>
      <rPr>
        <sz val="10"/>
        <rFont val="Arial"/>
        <family val="0"/>
      </rPr>
      <t xml:space="preserve"> Department of Agriculture</t>
    </r>
  </si>
  <si>
    <r>
      <rPr>
        <b/>
        <sz val="10"/>
        <rFont val="Arial"/>
        <family val="2"/>
      </rPr>
      <t>Source:</t>
    </r>
    <r>
      <rPr>
        <sz val="10"/>
        <rFont val="Arial"/>
        <family val="2"/>
      </rPr>
      <t xml:space="preserve"> Department of Agriculture</t>
    </r>
  </si>
  <si>
    <t xml:space="preserve">Rescue Organic </t>
  </si>
  <si>
    <t>Buck</t>
  </si>
  <si>
    <t>Doe</t>
  </si>
  <si>
    <t>Bore</t>
  </si>
  <si>
    <t>Sow</t>
  </si>
  <si>
    <t>Bull</t>
  </si>
  <si>
    <t>Cow</t>
  </si>
  <si>
    <t xml:space="preserve">Calf           6-12 Months </t>
  </si>
  <si>
    <r>
      <t>Fatteners 12-18          Months</t>
    </r>
    <r>
      <rPr>
        <b/>
        <vertAlign val="superscript"/>
        <sz val="10"/>
        <rFont val="Arial"/>
        <family val="2"/>
      </rPr>
      <t>2</t>
    </r>
  </si>
  <si>
    <t xml:space="preserve">Calf           12-18     Months </t>
  </si>
  <si>
    <t>Data for two farmers were omitted in the October 2010 survey and had to be approximated based on the May</t>
  </si>
  <si>
    <t>12-8-24</t>
  </si>
  <si>
    <t xml:space="preserve">12/8/28 </t>
  </si>
  <si>
    <t>Blood Meal - Organic Fertilizer</t>
  </si>
  <si>
    <t>Bone Meal - Organic Fertilizer</t>
  </si>
  <si>
    <t>Fish Meal - Organic Fertilizer</t>
  </si>
  <si>
    <t>40 LB</t>
  </si>
  <si>
    <t>Where actual data were unavailable estimates were used.</t>
  </si>
  <si>
    <t>Pigs</t>
  </si>
  <si>
    <t>24 LB</t>
  </si>
  <si>
    <t>20-20-20</t>
  </si>
  <si>
    <t xml:space="preserve">Piglets     &lt; 2 months </t>
  </si>
  <si>
    <t>Boars</t>
  </si>
  <si>
    <t>Sows</t>
  </si>
  <si>
    <t xml:space="preserve">Calves        &lt; 6 months </t>
  </si>
  <si>
    <t>Calves       2-6 months</t>
  </si>
  <si>
    <t>1. The numbers 12-8-28 for example are the N-P-K ratios of the fertilizer, that is the proportion of Nitrogen (N), Phosphorous (P) and Potassium (K) contained in a blended fertilizer.</t>
  </si>
  <si>
    <t>3. The Department switched from 12-8-28 to 12-6-24 in the latter half of 2008 to reduce cost in the face of skyrocketing prices of fertilizer driven by historically high oil prices</t>
  </si>
  <si>
    <t>7. Sales in 2011 represented sales of remaining inventory after importation ceased.</t>
  </si>
  <si>
    <t>8. The introduction of protected agriculture (tropical shade houses) in 2009 and subsequent expansion in 2010 necessitated the importation and sale of a range of specialized fertilizers shown at the bottom of the table.</t>
  </si>
  <si>
    <t>to create a new Agricultural Sector Registration Programme. This will more accurately capture</t>
  </si>
  <si>
    <t>and categorize all those persons involved in agricultural related enterprises, many of whom presently</t>
  </si>
  <si>
    <t>Type of Poultry</t>
  </si>
  <si>
    <t>Layers - Total</t>
  </si>
  <si>
    <t>Broilers</t>
  </si>
  <si>
    <t xml:space="preserve"> Percent Change</t>
  </si>
  <si>
    <t>Percent Change</t>
  </si>
  <si>
    <t>Note: Also relates to Table 14.02</t>
  </si>
  <si>
    <r>
      <t xml:space="preserve">Source: </t>
    </r>
    <r>
      <rPr>
        <sz val="10"/>
        <rFont val="Arial"/>
        <family val="2"/>
      </rPr>
      <t>Department of Agriculture</t>
    </r>
  </si>
  <si>
    <t>Turkeys</t>
  </si>
  <si>
    <t>UREA</t>
  </si>
  <si>
    <t xml:space="preserve">The above figures do not include poultry either imported directly by farmers or produced locally by </t>
  </si>
  <si>
    <t>incubating their own eggs.</t>
  </si>
  <si>
    <t xml:space="preserve">Estimated based on sales of day old chicks by the Department of Agriculture to farmers </t>
  </si>
  <si>
    <t>&amp; small scale producers</t>
  </si>
  <si>
    <t>Farmers and Livestock in Grand Cayman - Goats, 2010 - 2015</t>
  </si>
  <si>
    <t>Farmers and Livestock in Grand Cayman - Pigs, 2010 - 2015</t>
  </si>
  <si>
    <t>Farmers and Livestock in Grand Cayman - Cattle, 2010 - 2015</t>
  </si>
  <si>
    <t>Farmers and Livestock in Cayman Brac - Goats, 2010 - 2015</t>
  </si>
  <si>
    <t>Farmers and Livestock in Cayman Brac - Pigs, 2010- 2015</t>
  </si>
  <si>
    <t>Farmers and Livestock in Cayman Brac - Cattle, 2010 - 2015</t>
  </si>
  <si>
    <r>
      <t>Throughput of Livestock by Category of the Government Abattoir</t>
    </r>
    <r>
      <rPr>
        <b/>
        <vertAlign val="superscript"/>
        <sz val="12"/>
        <color indexed="8"/>
        <rFont val="Arial"/>
        <family val="2"/>
      </rPr>
      <t>1</t>
    </r>
    <r>
      <rPr>
        <b/>
        <sz val="12"/>
        <color indexed="8"/>
        <rFont val="Arial"/>
        <family val="2"/>
      </rPr>
      <t>, 2010-2015</t>
    </r>
  </si>
  <si>
    <t>Poultry Production by the Department of Agriculture  2010-2015</t>
  </si>
  <si>
    <t>For 2010 the data were collected in May and November and the average of the two periods used.</t>
  </si>
  <si>
    <t>For 2010 the data were collected in May and November and the average of the two periods was used.</t>
  </si>
  <si>
    <t xml:space="preserve">For 2010 the data were collected in May and November and the average of the two periods was used.  </t>
  </si>
  <si>
    <r>
      <t>2009</t>
    </r>
    <r>
      <rPr>
        <vertAlign val="superscript"/>
        <sz val="10"/>
        <color indexed="9"/>
        <rFont val="Arial"/>
        <family val="2"/>
      </rPr>
      <t xml:space="preserve"> 3</t>
    </r>
  </si>
  <si>
    <t>STATISTICAL COMPENDIUM 2015</t>
  </si>
  <si>
    <r>
      <t xml:space="preserve">2009 </t>
    </r>
    <r>
      <rPr>
        <vertAlign val="superscript"/>
        <sz val="10"/>
        <color indexed="9"/>
        <rFont val="Arial"/>
        <family val="2"/>
      </rPr>
      <t>3</t>
    </r>
  </si>
  <si>
    <t>Sales of Fertilizers by Department of Agriculture, 2010 - 2015</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</si>
</sst>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 #\ \-"/>
    <numFmt numFmtId="187" formatCode="0.0"/>
    <numFmt numFmtId="188" formatCode="_(* #,##0.0_);_(* \(#,##0.0\);_(* &quot;-&quot;??_);_(@_)"/>
    <numFmt numFmtId="189" formatCode="_(* #,##0_);_(* \(#,##0\);_(* &quot;-&quot;??_);_(@_)"/>
    <numFmt numFmtId="190" formatCode="0.0_)"/>
    <numFmt numFmtId="191" formatCode="0_)"/>
    <numFmt numFmtId="192" formatCode="&quot;Chapter &quot;0"/>
    <numFmt numFmtId="193" formatCode="0.0%"/>
    <numFmt numFmtId="194" formatCode="0.0000"/>
    <numFmt numFmtId="195" formatCode="0.000"/>
    <numFmt numFmtId="196" formatCode="_(* #,##0.000_);_(* \(#,##0.0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
    <numFmt numFmtId="203" formatCode="0.000000"/>
    <numFmt numFmtId="204" formatCode="0.00000"/>
    <numFmt numFmtId="205" formatCode="0.0000000"/>
    <numFmt numFmtId="206" formatCode="0.00_);\(0.00\)"/>
    <numFmt numFmtId="207" formatCode="0.0_);\(0.0\)"/>
    <numFmt numFmtId="208" formatCode="0_);\(0\)"/>
  </numFmts>
  <fonts count="54">
    <font>
      <sz val="10"/>
      <name val="Arial"/>
      <family val="0"/>
    </font>
    <font>
      <b/>
      <sz val="10"/>
      <name val="Arial"/>
      <family val="0"/>
    </font>
    <font>
      <i/>
      <sz val="10"/>
      <name val="Arial"/>
      <family val="0"/>
    </font>
    <font>
      <b/>
      <i/>
      <sz val="10"/>
      <name val="Arial"/>
      <family val="0"/>
    </font>
    <font>
      <vertAlign val="superscript"/>
      <sz val="10"/>
      <name val="Arial"/>
      <family val="2"/>
    </font>
    <font>
      <b/>
      <vertAlign val="superscript"/>
      <sz val="10"/>
      <name val="Arial"/>
      <family val="2"/>
    </font>
    <font>
      <b/>
      <sz val="12"/>
      <name val="Arial"/>
      <family val="2"/>
    </font>
    <font>
      <sz val="8"/>
      <name val="Arial"/>
      <family val="2"/>
    </font>
    <font>
      <b/>
      <sz val="11"/>
      <color indexed="16"/>
      <name val="Book Antiqua"/>
      <family val="1"/>
    </font>
    <font>
      <u val="single"/>
      <sz val="6"/>
      <color indexed="12"/>
      <name val="Arial"/>
      <family val="2"/>
    </font>
    <font>
      <u val="single"/>
      <sz val="6"/>
      <color indexed="36"/>
      <name val="Arial"/>
      <family val="2"/>
    </font>
    <font>
      <b/>
      <sz val="11"/>
      <name val="Book Antiqua"/>
      <family val="1"/>
    </font>
    <font>
      <b/>
      <sz val="12"/>
      <color indexed="8"/>
      <name val="Arial"/>
      <family val="2"/>
    </font>
    <font>
      <sz val="12"/>
      <color indexed="8"/>
      <name val="Arial"/>
      <family val="2"/>
    </font>
    <font>
      <sz val="10"/>
      <color indexed="8"/>
      <name val="Arial"/>
      <family val="2"/>
    </font>
    <font>
      <b/>
      <vertAlign val="superscript"/>
      <sz val="12"/>
      <color indexed="8"/>
      <name val="Arial"/>
      <family val="2"/>
    </font>
    <font>
      <b/>
      <sz val="10"/>
      <color indexed="8"/>
      <name val="Arial"/>
      <family val="2"/>
    </font>
    <font>
      <vertAlign val="superscript"/>
      <sz val="10"/>
      <color indexed="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
    <xf numFmtId="0" fontId="0" fillId="0" borderId="0" xfId="0" applyAlignment="1">
      <alignment/>
    </xf>
    <xf numFmtId="0" fontId="0" fillId="0" borderId="0" xfId="0" applyFill="1" applyAlignment="1">
      <alignment/>
    </xf>
    <xf numFmtId="0" fontId="0" fillId="0" borderId="0" xfId="0" applyFill="1" applyBorder="1" applyAlignment="1">
      <alignment/>
    </xf>
    <xf numFmtId="0" fontId="8" fillId="0" borderId="0" xfId="0" applyFont="1" applyFill="1" applyAlignment="1">
      <alignment horizontal="right"/>
    </xf>
    <xf numFmtId="0" fontId="11" fillId="0" borderId="0" xfId="0" applyFont="1" applyFill="1" applyAlignment="1">
      <alignment horizontal="right"/>
    </xf>
    <xf numFmtId="2" fontId="6" fillId="0" borderId="0" xfId="0" applyNumberFormat="1" applyFont="1" applyFill="1" applyAlignment="1">
      <alignment horizontal="left"/>
    </xf>
    <xf numFmtId="0" fontId="6" fillId="0" borderId="0" xfId="0" applyFont="1" applyFill="1" applyAlignment="1">
      <alignment horizontal="center"/>
    </xf>
    <xf numFmtId="0" fontId="0" fillId="0" borderId="10" xfId="0" applyFill="1" applyBorder="1" applyAlignment="1">
      <alignment/>
    </xf>
    <xf numFmtId="0" fontId="1" fillId="0" borderId="11" xfId="0" applyFont="1" applyFill="1" applyBorder="1" applyAlignment="1">
      <alignment/>
    </xf>
    <xf numFmtId="49" fontId="1" fillId="0" borderId="11" xfId="0" applyNumberFormat="1" applyFont="1" applyFill="1" applyBorder="1" applyAlignment="1">
      <alignment horizontal="center" wrapText="1"/>
    </xf>
    <xf numFmtId="0" fontId="1" fillId="0" borderId="11" xfId="0" applyFont="1" applyFill="1" applyBorder="1" applyAlignment="1">
      <alignment horizontal="right"/>
    </xf>
    <xf numFmtId="0" fontId="1" fillId="0" borderId="11" xfId="0" applyFont="1" applyFill="1" applyBorder="1" applyAlignment="1">
      <alignment horizontal="center" wrapText="1"/>
    </xf>
    <xf numFmtId="49" fontId="1" fillId="0" borderId="11" xfId="0" applyNumberFormat="1" applyFont="1" applyFill="1" applyBorder="1" applyAlignment="1">
      <alignment horizontal="center" wrapText="1"/>
    </xf>
    <xf numFmtId="0" fontId="1" fillId="0" borderId="11" xfId="0" applyFont="1" applyFill="1" applyBorder="1" applyAlignment="1">
      <alignment horizontal="center" wrapText="1"/>
    </xf>
    <xf numFmtId="0" fontId="1" fillId="0" borderId="11" xfId="0" applyFont="1" applyFill="1" applyBorder="1" applyAlignment="1">
      <alignment horizontal="right"/>
    </xf>
    <xf numFmtId="0" fontId="52" fillId="0" borderId="0" xfId="0" applyFont="1" applyFill="1" applyBorder="1" applyAlignment="1">
      <alignment horizontal="left"/>
    </xf>
    <xf numFmtId="189" fontId="52" fillId="0" borderId="0" xfId="42" applyNumberFormat="1" applyFont="1" applyFill="1" applyBorder="1" applyAlignment="1">
      <alignment horizontal="right"/>
    </xf>
    <xf numFmtId="188" fontId="52" fillId="0" borderId="0" xfId="42" applyNumberFormat="1" applyFont="1" applyFill="1" applyBorder="1" applyAlignment="1">
      <alignment horizontal="right"/>
    </xf>
    <xf numFmtId="0" fontId="52" fillId="0" borderId="0" xfId="0" applyFont="1" applyFill="1" applyAlignment="1">
      <alignment/>
    </xf>
    <xf numFmtId="0" fontId="0" fillId="0" borderId="0" xfId="0" applyFill="1" applyBorder="1" applyAlignment="1">
      <alignment horizontal="left"/>
    </xf>
    <xf numFmtId="189" fontId="0" fillId="0" borderId="0" xfId="42" applyNumberFormat="1" applyFont="1" applyFill="1" applyBorder="1" applyAlignment="1">
      <alignment horizontal="right"/>
    </xf>
    <xf numFmtId="188" fontId="0" fillId="0" borderId="0" xfId="42" applyNumberFormat="1" applyFont="1" applyFill="1" applyBorder="1" applyAlignment="1">
      <alignment horizontal="right"/>
    </xf>
    <xf numFmtId="0" fontId="0" fillId="0" borderId="10" xfId="0" applyFill="1" applyBorder="1" applyAlignment="1">
      <alignment horizontal="left"/>
    </xf>
    <xf numFmtId="189" fontId="0" fillId="0" borderId="10" xfId="42" applyNumberFormat="1" applyFont="1" applyFill="1" applyBorder="1" applyAlignment="1">
      <alignment horizontal="right"/>
    </xf>
    <xf numFmtId="188" fontId="0" fillId="0" borderId="10" xfId="42" applyNumberFormat="1" applyFont="1" applyFill="1" applyBorder="1" applyAlignment="1">
      <alignment horizontal="right"/>
    </xf>
    <xf numFmtId="0" fontId="1" fillId="0" borderId="0" xfId="0" applyFont="1" applyFill="1" applyAlignment="1">
      <alignment/>
    </xf>
    <xf numFmtId="0" fontId="4" fillId="0" borderId="0" xfId="0" applyFont="1" applyFill="1" applyAlignment="1">
      <alignment horizontal="right" vertic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 fillId="0" borderId="11" xfId="0" applyFont="1" applyFill="1" applyBorder="1" applyAlignment="1">
      <alignment horizontal="right" wrapText="1"/>
    </xf>
    <xf numFmtId="0" fontId="0" fillId="0" borderId="0" xfId="0" applyFont="1" applyFill="1" applyAlignment="1">
      <alignment/>
    </xf>
    <xf numFmtId="0" fontId="0" fillId="0" borderId="0" xfId="0" applyFill="1" applyAlignment="1">
      <alignment horizontal="centerContinuous"/>
    </xf>
    <xf numFmtId="0" fontId="0" fillId="0" borderId="0" xfId="0" applyFill="1" applyAlignment="1">
      <alignment horizontal="center"/>
    </xf>
    <xf numFmtId="189" fontId="1" fillId="0" borderId="11" xfId="42" applyNumberFormat="1" applyFont="1" applyFill="1" applyBorder="1" applyAlignment="1">
      <alignment horizontal="right"/>
    </xf>
    <xf numFmtId="189" fontId="0" fillId="0" borderId="0" xfId="0" applyNumberFormat="1" applyFill="1" applyAlignment="1">
      <alignment/>
    </xf>
    <xf numFmtId="0" fontId="6" fillId="0" borderId="0" xfId="0" applyFont="1" applyFill="1" applyAlignment="1">
      <alignment/>
    </xf>
    <xf numFmtId="0" fontId="0" fillId="0" borderId="0" xfId="0" applyFont="1" applyFill="1" applyBorder="1" applyAlignment="1">
      <alignment horizontal="left"/>
    </xf>
    <xf numFmtId="189" fontId="0" fillId="0" borderId="0" xfId="42" applyNumberFormat="1" applyFill="1" applyBorder="1" applyAlignment="1">
      <alignment horizontal="right"/>
    </xf>
    <xf numFmtId="189" fontId="0" fillId="0" borderId="0" xfId="42" applyNumberFormat="1" applyFont="1" applyFill="1" applyBorder="1" applyAlignment="1">
      <alignment horizontal="right"/>
    </xf>
    <xf numFmtId="187" fontId="0" fillId="0" borderId="0" xfId="0" applyNumberFormat="1" applyFill="1" applyBorder="1" applyAlignment="1">
      <alignment/>
    </xf>
    <xf numFmtId="207" fontId="0" fillId="0" borderId="0" xfId="0" applyNumberFormat="1" applyFill="1" applyBorder="1" applyAlignment="1">
      <alignment/>
    </xf>
    <xf numFmtId="0" fontId="0" fillId="0" borderId="10" xfId="0" applyFont="1" applyFill="1" applyBorder="1" applyAlignment="1">
      <alignment horizontal="left"/>
    </xf>
    <xf numFmtId="189" fontId="0" fillId="0" borderId="10" xfId="42" applyNumberFormat="1" applyFill="1" applyBorder="1" applyAlignment="1">
      <alignment horizontal="right"/>
    </xf>
    <xf numFmtId="189" fontId="0" fillId="0" borderId="10" xfId="42" applyNumberFormat="1" applyFont="1" applyFill="1" applyBorder="1" applyAlignment="1">
      <alignment horizontal="right"/>
    </xf>
    <xf numFmtId="207" fontId="0" fillId="0" borderId="10" xfId="0" applyNumberFormat="1" applyFill="1" applyBorder="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0" fontId="0" fillId="0" borderId="0" xfId="0" applyFill="1" applyAlignment="1">
      <alignment wrapText="1"/>
    </xf>
    <xf numFmtId="0" fontId="0" fillId="0" borderId="0" xfId="0" applyFill="1" applyAlignment="1">
      <alignment/>
    </xf>
    <xf numFmtId="0" fontId="35" fillId="0" borderId="0" xfId="57" applyFill="1">
      <alignment/>
      <protection/>
    </xf>
    <xf numFmtId="2" fontId="6" fillId="0" borderId="0" xfId="0" applyNumberFormat="1" applyFont="1" applyFill="1" applyAlignment="1">
      <alignment/>
    </xf>
    <xf numFmtId="0" fontId="12" fillId="0" borderId="0" xfId="57" applyFont="1" applyFill="1" applyBorder="1" applyAlignment="1">
      <alignment horizontal="center"/>
      <protection/>
    </xf>
    <xf numFmtId="0" fontId="12" fillId="0" borderId="10" xfId="57" applyFont="1" applyFill="1" applyBorder="1" applyAlignment="1">
      <alignment horizontal="center"/>
      <protection/>
    </xf>
    <xf numFmtId="0" fontId="16" fillId="0" borderId="0" xfId="57" applyFont="1" applyFill="1" applyBorder="1" applyAlignment="1">
      <alignment horizontal="center"/>
      <protection/>
    </xf>
    <xf numFmtId="0" fontId="16" fillId="0" borderId="0" xfId="57" applyFont="1" applyFill="1" applyBorder="1">
      <alignment/>
      <protection/>
    </xf>
    <xf numFmtId="0" fontId="1" fillId="0" borderId="0" xfId="0" applyFont="1" applyFill="1" applyBorder="1" applyAlignment="1">
      <alignment/>
    </xf>
    <xf numFmtId="0" fontId="0" fillId="0" borderId="11" xfId="0" applyFill="1" applyBorder="1" applyAlignment="1">
      <alignment/>
    </xf>
    <xf numFmtId="0" fontId="16" fillId="0" borderId="10" xfId="57" applyFont="1" applyFill="1" applyBorder="1" applyAlignment="1">
      <alignment horizontal="center"/>
      <protection/>
    </xf>
    <xf numFmtId="0" fontId="16" fillId="0" borderId="11" xfId="57" applyFont="1" applyFill="1" applyBorder="1" applyAlignment="1">
      <alignment horizontal="center"/>
      <protection/>
    </xf>
    <xf numFmtId="0" fontId="13" fillId="0" borderId="0" xfId="57" applyFont="1" applyFill="1" applyBorder="1">
      <alignment/>
      <protection/>
    </xf>
    <xf numFmtId="0" fontId="13" fillId="0" borderId="12" xfId="57" applyFont="1" applyFill="1" applyBorder="1">
      <alignment/>
      <protection/>
    </xf>
    <xf numFmtId="0" fontId="13" fillId="0" borderId="0" xfId="57" applyFont="1" applyFill="1" applyBorder="1" applyAlignment="1">
      <alignment horizontal="center"/>
      <protection/>
    </xf>
    <xf numFmtId="0" fontId="4" fillId="0" borderId="0" xfId="0" applyFont="1" applyFill="1" applyBorder="1" applyAlignment="1">
      <alignment horizontal="right" vertical="center"/>
    </xf>
    <xf numFmtId="0" fontId="16" fillId="0" borderId="0" xfId="57" applyFont="1" applyFill="1" applyBorder="1" applyAlignment="1">
      <alignment horizontal="center"/>
      <protection/>
    </xf>
    <xf numFmtId="0" fontId="14" fillId="0" borderId="0" xfId="57" applyFont="1" applyFill="1" applyBorder="1">
      <alignment/>
      <protection/>
    </xf>
    <xf numFmtId="0" fontId="14" fillId="0" borderId="0" xfId="57" applyFont="1" applyFill="1" applyBorder="1" applyAlignment="1">
      <alignment horizontal="center"/>
      <protection/>
    </xf>
    <xf numFmtId="0" fontId="13" fillId="0" borderId="10" xfId="57" applyFont="1" applyFill="1" applyBorder="1">
      <alignment/>
      <protection/>
    </xf>
    <xf numFmtId="0" fontId="53" fillId="0" borderId="0" xfId="57" applyFont="1" applyFill="1">
      <alignment/>
      <protection/>
    </xf>
    <xf numFmtId="0" fontId="14" fillId="0" borderId="0" xfId="57" applyFont="1" applyFill="1">
      <alignment/>
      <protection/>
    </xf>
    <xf numFmtId="0" fontId="16" fillId="0" borderId="0" xfId="0" applyFont="1" applyFill="1" applyAlignment="1">
      <alignment vertical="top"/>
    </xf>
    <xf numFmtId="0" fontId="0" fillId="0" borderId="0" xfId="0" applyFont="1" applyFill="1" applyBorder="1" applyAlignment="1">
      <alignment/>
    </xf>
    <xf numFmtId="0" fontId="16" fillId="0" borderId="13" xfId="0" applyFont="1" applyFill="1" applyBorder="1" applyAlignment="1">
      <alignment/>
    </xf>
    <xf numFmtId="0" fontId="16" fillId="0" borderId="11" xfId="0" applyFont="1" applyFill="1" applyBorder="1" applyAlignment="1">
      <alignment/>
    </xf>
    <xf numFmtId="0" fontId="14" fillId="0" borderId="14" xfId="0" applyFont="1" applyFill="1" applyBorder="1" applyAlignment="1">
      <alignment/>
    </xf>
    <xf numFmtId="3" fontId="0" fillId="0" borderId="0" xfId="58" applyNumberFormat="1" applyFont="1" applyFill="1" applyBorder="1">
      <alignment/>
      <protection/>
    </xf>
    <xf numFmtId="3" fontId="14" fillId="0" borderId="0" xfId="0" applyNumberFormat="1" applyFont="1" applyFill="1" applyBorder="1" applyAlignment="1">
      <alignment/>
    </xf>
    <xf numFmtId="189" fontId="0" fillId="0" borderId="0" xfId="42" applyNumberFormat="1" applyFont="1" applyFill="1" applyBorder="1" applyAlignment="1">
      <alignment/>
    </xf>
    <xf numFmtId="189" fontId="14" fillId="0" borderId="0" xfId="42" applyNumberFormat="1" applyFont="1" applyFill="1" applyBorder="1" applyAlignment="1">
      <alignment/>
    </xf>
    <xf numFmtId="0" fontId="16" fillId="0" borderId="15" xfId="0" applyFont="1" applyFill="1" applyBorder="1" applyAlignment="1">
      <alignment/>
    </xf>
    <xf numFmtId="3" fontId="16" fillId="0" borderId="10" xfId="0" applyNumberFormat="1" applyFont="1" applyFill="1" applyBorder="1" applyAlignment="1">
      <alignment/>
    </xf>
    <xf numFmtId="0" fontId="14" fillId="0" borderId="0" xfId="0" applyFont="1" applyFill="1" applyAlignment="1">
      <alignment vertical="top"/>
    </xf>
    <xf numFmtId="0" fontId="12" fillId="0" borderId="11" xfId="57" applyFont="1" applyFill="1" applyBorder="1" applyAlignment="1">
      <alignment horizontal="center"/>
      <protection/>
    </xf>
    <xf numFmtId="0" fontId="6" fillId="0" borderId="10" xfId="0" applyFont="1" applyFill="1" applyBorder="1" applyAlignment="1">
      <alignment horizontal="center"/>
    </xf>
    <xf numFmtId="0" fontId="1" fillId="0" borderId="16" xfId="0" applyFont="1" applyFill="1" applyBorder="1" applyAlignment="1">
      <alignment horizontal="right"/>
    </xf>
    <xf numFmtId="0" fontId="1" fillId="0" borderId="0" xfId="0" applyFont="1" applyFill="1" applyBorder="1" applyAlignment="1">
      <alignment horizontal="center" wrapText="1"/>
    </xf>
    <xf numFmtId="0" fontId="0" fillId="0" borderId="12" xfId="0" applyFill="1" applyBorder="1" applyAlignment="1">
      <alignment/>
    </xf>
    <xf numFmtId="0" fontId="1" fillId="0" borderId="10" xfId="0" applyFont="1" applyFill="1" applyBorder="1" applyAlignment="1">
      <alignment/>
    </xf>
    <xf numFmtId="0" fontId="1" fillId="0" borderId="17" xfId="0" applyFont="1" applyFill="1" applyBorder="1" applyAlignment="1">
      <alignment/>
    </xf>
    <xf numFmtId="0" fontId="1" fillId="0" borderId="10" xfId="0" applyFont="1" applyFill="1" applyBorder="1" applyAlignment="1">
      <alignment horizontal="right"/>
    </xf>
    <xf numFmtId="0" fontId="1" fillId="0" borderId="16" xfId="0" applyFont="1" applyFill="1" applyBorder="1" applyAlignment="1">
      <alignment/>
    </xf>
    <xf numFmtId="0" fontId="1" fillId="0" borderId="0" xfId="0" applyFont="1" applyFill="1" applyBorder="1" applyAlignment="1">
      <alignment horizontal="right"/>
    </xf>
    <xf numFmtId="14" fontId="0" fillId="0" borderId="0" xfId="0" applyNumberFormat="1" applyFill="1" applyAlignment="1" quotePrefix="1">
      <alignment/>
    </xf>
    <xf numFmtId="0" fontId="0" fillId="0" borderId="16" xfId="0" applyFill="1" applyBorder="1" applyAlignment="1">
      <alignment horizontal="right"/>
    </xf>
    <xf numFmtId="189" fontId="0" fillId="0" borderId="0" xfId="42" applyNumberFormat="1" applyFont="1" applyFill="1" applyAlignment="1">
      <alignment/>
    </xf>
    <xf numFmtId="0" fontId="0" fillId="0" borderId="0" xfId="0" applyNumberFormat="1" applyFont="1" applyFill="1" applyBorder="1" applyAlignment="1">
      <alignment/>
    </xf>
    <xf numFmtId="189" fontId="0" fillId="0" borderId="0" xfId="42" applyNumberFormat="1" applyFont="1" applyFill="1" applyBorder="1" applyAlignment="1">
      <alignment/>
    </xf>
    <xf numFmtId="14" fontId="0" fillId="0" borderId="0" xfId="0" applyNumberFormat="1" applyFill="1" applyAlignment="1" quotePrefix="1">
      <alignment horizontal="left"/>
    </xf>
    <xf numFmtId="3" fontId="0" fillId="0" borderId="0" xfId="0" applyNumberFormat="1" applyFill="1" applyAlignment="1">
      <alignment/>
    </xf>
    <xf numFmtId="0" fontId="0" fillId="0" borderId="16" xfId="0" applyFont="1" applyFill="1" applyBorder="1" applyAlignment="1">
      <alignment horizontal="right"/>
    </xf>
    <xf numFmtId="189" fontId="0" fillId="0" borderId="0" xfId="42" applyNumberFormat="1" applyFont="1" applyFill="1" applyBorder="1" applyAlignment="1">
      <alignment/>
    </xf>
    <xf numFmtId="0" fontId="0" fillId="0" borderId="0" xfId="0" applyFont="1" applyFill="1" applyBorder="1" applyAlignment="1">
      <alignment/>
    </xf>
    <xf numFmtId="0" fontId="0" fillId="0" borderId="14" xfId="0" applyFill="1" applyBorder="1" applyAlignment="1">
      <alignment/>
    </xf>
    <xf numFmtId="189" fontId="0" fillId="0" borderId="0" xfId="42" applyNumberFormat="1" applyFont="1" applyFill="1" applyBorder="1" applyAlignment="1">
      <alignment/>
    </xf>
    <xf numFmtId="14" fontId="0" fillId="0" borderId="0" xfId="0" applyNumberFormat="1" applyFill="1" applyBorder="1" applyAlignment="1">
      <alignment horizontal="left"/>
    </xf>
    <xf numFmtId="0" fontId="0" fillId="0" borderId="10" xfId="0" applyFont="1" applyFill="1" applyBorder="1" applyAlignment="1">
      <alignment/>
    </xf>
    <xf numFmtId="0" fontId="0" fillId="0" borderId="17" xfId="0" applyFont="1" applyFill="1" applyBorder="1" applyAlignment="1">
      <alignment horizontal="right"/>
    </xf>
    <xf numFmtId="189" fontId="0" fillId="0" borderId="10" xfId="42" applyNumberFormat="1"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ont="1" applyFill="1" applyAlignment="1">
      <alignment horizontal="justify" wrapText="1"/>
    </xf>
    <xf numFmtId="0" fontId="0" fillId="0" borderId="0" xfId="0" applyFill="1" applyAlignment="1">
      <alignment horizontal="justify" wrapText="1"/>
    </xf>
    <xf numFmtId="0" fontId="4" fillId="0" borderId="0" xfId="0" applyFont="1" applyFill="1" applyAlignment="1">
      <alignment/>
    </xf>
    <xf numFmtId="0" fontId="1" fillId="0" borderId="12" xfId="0" applyFont="1" applyFill="1" applyBorder="1" applyAlignment="1">
      <alignment/>
    </xf>
    <xf numFmtId="0" fontId="1" fillId="0" borderId="18" xfId="0" applyFont="1" applyFill="1" applyBorder="1" applyAlignment="1">
      <alignment horizontal="right"/>
    </xf>
    <xf numFmtId="0" fontId="1" fillId="0" borderId="19" xfId="0" applyFont="1" applyFill="1" applyBorder="1" applyAlignment="1">
      <alignment horizontal="center" wrapText="1"/>
    </xf>
    <xf numFmtId="0" fontId="1" fillId="0" borderId="12" xfId="0" applyFont="1" applyFill="1" applyBorder="1" applyAlignment="1">
      <alignment horizontal="center" wrapText="1"/>
    </xf>
    <xf numFmtId="0" fontId="1" fillId="0" borderId="19" xfId="0" applyFont="1" applyFill="1" applyBorder="1" applyAlignment="1">
      <alignment/>
    </xf>
    <xf numFmtId="0" fontId="1" fillId="0" borderId="12" xfId="0" applyFont="1" applyFill="1" applyBorder="1" applyAlignment="1">
      <alignment horizontal="right"/>
    </xf>
    <xf numFmtId="0" fontId="1" fillId="0" borderId="20" xfId="0" applyFont="1" applyFill="1" applyBorder="1" applyAlignment="1">
      <alignment/>
    </xf>
    <xf numFmtId="0" fontId="0" fillId="0" borderId="20" xfId="0" applyFill="1" applyBorder="1" applyAlignment="1">
      <alignment/>
    </xf>
    <xf numFmtId="0" fontId="0" fillId="0" borderId="0" xfId="0" applyFill="1" applyAlignment="1">
      <alignment horizontal="right"/>
    </xf>
    <xf numFmtId="14" fontId="0" fillId="0" borderId="0" xfId="0" applyNumberFormat="1" applyFill="1" applyAlignment="1">
      <alignment/>
    </xf>
    <xf numFmtId="3" fontId="0" fillId="0" borderId="20" xfId="0" applyNumberFormat="1" applyFill="1" applyBorder="1" applyAlignment="1">
      <alignment/>
    </xf>
    <xf numFmtId="3" fontId="0" fillId="0" borderId="0" xfId="0" applyNumberFormat="1" applyFill="1" applyAlignment="1">
      <alignment horizontal="right"/>
    </xf>
    <xf numFmtId="0" fontId="0" fillId="0" borderId="20" xfId="0" applyFont="1" applyFill="1" applyBorder="1" applyAlignment="1">
      <alignment/>
    </xf>
    <xf numFmtId="0" fontId="0" fillId="0" borderId="10" xfId="0" applyFill="1" applyBorder="1" applyAlignment="1">
      <alignment horizontal="right"/>
    </xf>
    <xf numFmtId="0" fontId="0" fillId="0" borderId="21"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FFFF00"/>
  </sheetPr>
  <dimension ref="B2:R57"/>
  <sheetViews>
    <sheetView tabSelected="1" zoomScaleSheetLayoutView="100" zoomScalePageLayoutView="0" workbookViewId="0" topLeftCell="A1">
      <selection activeCell="K4" sqref="K4"/>
    </sheetView>
  </sheetViews>
  <sheetFormatPr defaultColWidth="9.140625" defaultRowHeight="12.75"/>
  <cols>
    <col min="1" max="1" width="9.140625" style="1" customWidth="1"/>
    <col min="2" max="2" width="8.421875" style="1" customWidth="1"/>
    <col min="3" max="3" width="5.421875" style="1" customWidth="1"/>
    <col min="4" max="5" width="9.7109375" style="1" customWidth="1"/>
    <col min="6" max="6" width="9.28125" style="1" customWidth="1"/>
    <col min="7" max="7" width="8.8515625" style="1" customWidth="1"/>
    <col min="8" max="8" width="9.00390625" style="1" customWidth="1"/>
    <col min="9" max="9" width="10.00390625" style="1" customWidth="1"/>
    <col min="10" max="10" width="8.421875" style="1" customWidth="1"/>
    <col min="11" max="11" width="11.8515625" style="1" customWidth="1"/>
    <col min="12" max="16384" width="9.140625" style="1" customWidth="1"/>
  </cols>
  <sheetData>
    <row r="1" ht="12.75"/>
    <row r="2" ht="15">
      <c r="K2" s="4" t="s">
        <v>132</v>
      </c>
    </row>
    <row r="3" ht="12.75"/>
    <row r="4" spans="9:10" ht="15">
      <c r="I4" s="3"/>
      <c r="J4" s="3"/>
    </row>
    <row r="5" ht="9" customHeight="1"/>
    <row r="7" spans="2:18" ht="15.75">
      <c r="B7" s="5">
        <v>14.01</v>
      </c>
      <c r="C7" s="47" t="s">
        <v>120</v>
      </c>
      <c r="D7" s="47"/>
      <c r="E7" s="47"/>
      <c r="F7" s="47"/>
      <c r="G7" s="47"/>
      <c r="H7" s="47"/>
      <c r="I7" s="47"/>
      <c r="J7" s="47"/>
      <c r="K7" s="47"/>
      <c r="R7" s="3"/>
    </row>
    <row r="9" spans="8:11" ht="12.75">
      <c r="H9" s="7"/>
      <c r="I9" s="7"/>
      <c r="J9" s="7"/>
      <c r="K9" s="7"/>
    </row>
    <row r="10" spans="3:11" ht="39.75">
      <c r="C10" s="8" t="s">
        <v>25</v>
      </c>
      <c r="D10" s="9" t="s">
        <v>42</v>
      </c>
      <c r="E10" s="10" t="s">
        <v>76</v>
      </c>
      <c r="F10" s="10" t="s">
        <v>77</v>
      </c>
      <c r="G10" s="11" t="s">
        <v>69</v>
      </c>
      <c r="H10" s="12" t="s">
        <v>68</v>
      </c>
      <c r="I10" s="13" t="s">
        <v>43</v>
      </c>
      <c r="J10" s="14" t="s">
        <v>2</v>
      </c>
      <c r="K10" s="13" t="s">
        <v>110</v>
      </c>
    </row>
    <row r="11" spans="3:12" ht="14.25">
      <c r="C11" s="15" t="s">
        <v>131</v>
      </c>
      <c r="D11" s="16">
        <v>51</v>
      </c>
      <c r="E11" s="16">
        <v>62</v>
      </c>
      <c r="F11" s="16">
        <v>612</v>
      </c>
      <c r="G11" s="16">
        <v>470</v>
      </c>
      <c r="H11" s="16">
        <v>493</v>
      </c>
      <c r="I11" s="16">
        <v>517</v>
      </c>
      <c r="J11" s="16">
        <v>2154</v>
      </c>
      <c r="K11" s="17" t="e">
        <f>(J11/#REF!-1)*100</f>
        <v>#REF!</v>
      </c>
      <c r="L11" s="18"/>
    </row>
    <row r="12" spans="3:11" ht="12.75" customHeight="1">
      <c r="C12" s="19">
        <v>2010</v>
      </c>
      <c r="D12" s="20">
        <v>61</v>
      </c>
      <c r="E12" s="20">
        <v>74</v>
      </c>
      <c r="F12" s="20">
        <v>563</v>
      </c>
      <c r="G12" s="20">
        <v>349</v>
      </c>
      <c r="H12" s="20">
        <v>377</v>
      </c>
      <c r="I12" s="20">
        <v>406</v>
      </c>
      <c r="J12" s="20">
        <v>1769</v>
      </c>
      <c r="K12" s="21">
        <f aca="true" t="shared" si="0" ref="K12:K17">(J12/J11-1)*100</f>
        <v>-17.873723305478183</v>
      </c>
    </row>
    <row r="13" spans="3:11" ht="12.75" customHeight="1">
      <c r="C13" s="19">
        <v>2011</v>
      </c>
      <c r="D13" s="20">
        <v>80</v>
      </c>
      <c r="E13" s="20">
        <v>81</v>
      </c>
      <c r="F13" s="20">
        <v>623</v>
      </c>
      <c r="G13" s="20">
        <v>370</v>
      </c>
      <c r="H13" s="20">
        <v>389</v>
      </c>
      <c r="I13" s="20">
        <v>462</v>
      </c>
      <c r="J13" s="20">
        <v>1924</v>
      </c>
      <c r="K13" s="21">
        <f t="shared" si="0"/>
        <v>8.762012436404753</v>
      </c>
    </row>
    <row r="14" spans="3:11" ht="12.75" customHeight="1">
      <c r="C14" s="19">
        <v>2012</v>
      </c>
      <c r="D14" s="20">
        <v>76</v>
      </c>
      <c r="E14" s="20">
        <v>77</v>
      </c>
      <c r="F14" s="20">
        <v>592</v>
      </c>
      <c r="G14" s="20">
        <v>333</v>
      </c>
      <c r="H14" s="20">
        <v>390</v>
      </c>
      <c r="I14" s="20">
        <v>449</v>
      </c>
      <c r="J14" s="20">
        <v>1840</v>
      </c>
      <c r="K14" s="21">
        <f t="shared" si="0"/>
        <v>-4.365904365904361</v>
      </c>
    </row>
    <row r="15" spans="3:11" ht="12.75" customHeight="1">
      <c r="C15" s="19">
        <v>2013</v>
      </c>
      <c r="D15" s="20">
        <v>95</v>
      </c>
      <c r="E15" s="20">
        <v>87</v>
      </c>
      <c r="F15" s="20">
        <v>646</v>
      </c>
      <c r="G15" s="20">
        <v>312</v>
      </c>
      <c r="H15" s="20">
        <v>324</v>
      </c>
      <c r="I15" s="20">
        <v>374</v>
      </c>
      <c r="J15" s="20">
        <v>1736</v>
      </c>
      <c r="K15" s="21">
        <f t="shared" si="0"/>
        <v>-5.6521739130434785</v>
      </c>
    </row>
    <row r="16" spans="3:11" ht="12.75" customHeight="1">
      <c r="C16" s="19">
        <v>2014</v>
      </c>
      <c r="D16" s="20">
        <v>84</v>
      </c>
      <c r="E16" s="20">
        <v>76</v>
      </c>
      <c r="F16" s="20">
        <v>542</v>
      </c>
      <c r="G16" s="20">
        <v>253</v>
      </c>
      <c r="H16" s="20">
        <v>285</v>
      </c>
      <c r="I16" s="20">
        <v>359</v>
      </c>
      <c r="J16" s="20">
        <f>SUM(E16:I16)</f>
        <v>1515</v>
      </c>
      <c r="K16" s="21">
        <f t="shared" si="0"/>
        <v>-12.730414746543783</v>
      </c>
    </row>
    <row r="17" spans="3:11" ht="12.75" customHeight="1">
      <c r="C17" s="22">
        <v>2015</v>
      </c>
      <c r="D17" s="23">
        <v>78</v>
      </c>
      <c r="E17" s="23">
        <v>73</v>
      </c>
      <c r="F17" s="23">
        <v>456</v>
      </c>
      <c r="G17" s="23">
        <v>201</v>
      </c>
      <c r="H17" s="23">
        <v>286</v>
      </c>
      <c r="I17" s="23">
        <v>368</v>
      </c>
      <c r="J17" s="23">
        <f>SUM(E17:I17)</f>
        <v>1384</v>
      </c>
      <c r="K17" s="24">
        <f t="shared" si="0"/>
        <v>-8.646864686468646</v>
      </c>
    </row>
    <row r="18" spans="3:11" ht="12.75" customHeight="1">
      <c r="C18" s="19"/>
      <c r="D18" s="20"/>
      <c r="E18" s="20"/>
      <c r="F18" s="20"/>
      <c r="G18" s="20"/>
      <c r="H18" s="20"/>
      <c r="I18" s="20"/>
      <c r="J18" s="20"/>
      <c r="K18" s="21"/>
    </row>
    <row r="19" ht="12.75">
      <c r="C19" s="25" t="s">
        <v>41</v>
      </c>
    </row>
    <row r="20" spans="2:3" ht="14.25">
      <c r="B20" s="26">
        <v>1</v>
      </c>
      <c r="C20" s="1" t="s">
        <v>24</v>
      </c>
    </row>
    <row r="21" spans="2:11" ht="25.5" customHeight="1">
      <c r="B21" s="26">
        <v>2</v>
      </c>
      <c r="C21" s="49" t="s">
        <v>58</v>
      </c>
      <c r="D21" s="50"/>
      <c r="E21" s="50"/>
      <c r="F21" s="50"/>
      <c r="G21" s="50"/>
      <c r="H21" s="50"/>
      <c r="I21" s="50"/>
      <c r="J21" s="50"/>
      <c r="K21" s="50"/>
    </row>
    <row r="22" spans="2:3" ht="14.25">
      <c r="B22" s="26">
        <v>3</v>
      </c>
      <c r="C22" s="28" t="s">
        <v>128</v>
      </c>
    </row>
    <row r="23" spans="2:7" ht="14.25">
      <c r="B23" s="29"/>
      <c r="D23" s="30"/>
      <c r="E23" s="30"/>
      <c r="F23" s="30"/>
      <c r="G23" s="30"/>
    </row>
    <row r="24" spans="2:7" ht="14.25">
      <c r="B24" s="29"/>
      <c r="D24" s="30"/>
      <c r="E24" s="30"/>
      <c r="F24" s="30"/>
      <c r="G24" s="30"/>
    </row>
    <row r="25" spans="2:11" ht="15.75">
      <c r="B25" s="5">
        <v>14.02</v>
      </c>
      <c r="C25" s="48" t="s">
        <v>121</v>
      </c>
      <c r="D25" s="48"/>
      <c r="E25" s="48"/>
      <c r="F25" s="48"/>
      <c r="G25" s="48"/>
      <c r="H25" s="48"/>
      <c r="I25" s="48"/>
      <c r="J25" s="48"/>
      <c r="K25" s="48"/>
    </row>
    <row r="27" spans="3:11" ht="38.25">
      <c r="C27" s="8" t="s">
        <v>25</v>
      </c>
      <c r="D27" s="9" t="s">
        <v>42</v>
      </c>
      <c r="E27" s="10" t="s">
        <v>78</v>
      </c>
      <c r="F27" s="10" t="s">
        <v>79</v>
      </c>
      <c r="G27" s="11" t="s">
        <v>67</v>
      </c>
      <c r="H27" s="9" t="s">
        <v>3</v>
      </c>
      <c r="I27" s="31" t="s">
        <v>44</v>
      </c>
      <c r="J27" s="14" t="s">
        <v>2</v>
      </c>
      <c r="K27" s="13" t="s">
        <v>110</v>
      </c>
    </row>
    <row r="28" spans="3:12" ht="14.25">
      <c r="C28" s="15" t="s">
        <v>131</v>
      </c>
      <c r="D28" s="16">
        <v>16</v>
      </c>
      <c r="E28" s="16">
        <v>23</v>
      </c>
      <c r="F28" s="16">
        <v>193</v>
      </c>
      <c r="G28" s="16">
        <v>336</v>
      </c>
      <c r="H28" s="16">
        <v>254</v>
      </c>
      <c r="I28" s="16">
        <v>257</v>
      </c>
      <c r="J28" s="16">
        <v>1063</v>
      </c>
      <c r="K28" s="17" t="e">
        <f>(J28/#REF!-1)*100</f>
        <v>#REF!</v>
      </c>
      <c r="L28" s="18"/>
    </row>
    <row r="29" spans="2:11" ht="14.25">
      <c r="B29" s="29"/>
      <c r="C29" s="19">
        <v>2010</v>
      </c>
      <c r="D29" s="20">
        <v>13</v>
      </c>
      <c r="E29" s="20">
        <v>16</v>
      </c>
      <c r="F29" s="20">
        <v>146</v>
      </c>
      <c r="G29" s="20">
        <v>215</v>
      </c>
      <c r="H29" s="20">
        <v>201</v>
      </c>
      <c r="I29" s="20">
        <v>213</v>
      </c>
      <c r="J29" s="20">
        <v>791</v>
      </c>
      <c r="K29" s="21">
        <f aca="true" t="shared" si="1" ref="K29:K34">(J29/J28-1)*100</f>
        <v>-25.58795860771401</v>
      </c>
    </row>
    <row r="30" spans="2:11" ht="14.25">
      <c r="B30" s="29"/>
      <c r="C30" s="19">
        <v>2011</v>
      </c>
      <c r="D30" s="20">
        <v>15</v>
      </c>
      <c r="E30" s="20">
        <v>17</v>
      </c>
      <c r="F30" s="20">
        <v>147</v>
      </c>
      <c r="G30" s="20">
        <v>204</v>
      </c>
      <c r="H30" s="20">
        <v>179</v>
      </c>
      <c r="I30" s="20">
        <v>184</v>
      </c>
      <c r="J30" s="20">
        <v>729</v>
      </c>
      <c r="K30" s="21">
        <f t="shared" si="1"/>
        <v>-7.838179519595445</v>
      </c>
    </row>
    <row r="31" spans="2:11" ht="14.25">
      <c r="B31" s="29"/>
      <c r="C31" s="19">
        <v>2012</v>
      </c>
      <c r="D31" s="20">
        <v>15</v>
      </c>
      <c r="E31" s="20">
        <v>25</v>
      </c>
      <c r="F31" s="20">
        <v>122</v>
      </c>
      <c r="G31" s="20">
        <v>139</v>
      </c>
      <c r="H31" s="20">
        <v>154</v>
      </c>
      <c r="I31" s="20">
        <v>210</v>
      </c>
      <c r="J31" s="20">
        <v>649</v>
      </c>
      <c r="K31" s="21">
        <f t="shared" si="1"/>
        <v>-10.973936899862824</v>
      </c>
    </row>
    <row r="32" spans="2:11" ht="14.25">
      <c r="B32" s="29"/>
      <c r="C32" s="19">
        <v>2013</v>
      </c>
      <c r="D32" s="20">
        <v>15</v>
      </c>
      <c r="E32" s="20">
        <v>24</v>
      </c>
      <c r="F32" s="20">
        <v>131</v>
      </c>
      <c r="G32" s="20">
        <v>256</v>
      </c>
      <c r="H32" s="20">
        <v>124</v>
      </c>
      <c r="I32" s="20">
        <v>279</v>
      </c>
      <c r="J32" s="20">
        <v>812</v>
      </c>
      <c r="K32" s="21">
        <f t="shared" si="1"/>
        <v>25.11556240369799</v>
      </c>
    </row>
    <row r="33" spans="2:11" ht="14.25">
      <c r="B33" s="26"/>
      <c r="C33" s="19">
        <v>2014</v>
      </c>
      <c r="D33" s="20">
        <v>14</v>
      </c>
      <c r="E33" s="20">
        <v>17</v>
      </c>
      <c r="F33" s="20">
        <v>118</v>
      </c>
      <c r="G33" s="20">
        <v>213</v>
      </c>
      <c r="H33" s="20">
        <v>214</v>
      </c>
      <c r="I33" s="20">
        <v>209</v>
      </c>
      <c r="J33" s="20">
        <f>SUM(E33:I33)</f>
        <v>771</v>
      </c>
      <c r="K33" s="21">
        <f t="shared" si="1"/>
        <v>-5.049261083743839</v>
      </c>
    </row>
    <row r="34" spans="2:11" ht="14.25">
      <c r="B34" s="26"/>
      <c r="C34" s="22">
        <v>2015</v>
      </c>
      <c r="D34" s="23">
        <v>12</v>
      </c>
      <c r="E34" s="23">
        <v>21</v>
      </c>
      <c r="F34" s="23">
        <v>106</v>
      </c>
      <c r="G34" s="23">
        <v>173</v>
      </c>
      <c r="H34" s="23">
        <v>176</v>
      </c>
      <c r="I34" s="23">
        <v>206</v>
      </c>
      <c r="J34" s="23">
        <f>SUM(E34:I34)</f>
        <v>682</v>
      </c>
      <c r="K34" s="24">
        <f t="shared" si="1"/>
        <v>-11.543450064850846</v>
      </c>
    </row>
    <row r="35" ht="14.25">
      <c r="B35" s="26"/>
    </row>
    <row r="36" spans="2:11" ht="15.75">
      <c r="B36" s="5">
        <v>14.03</v>
      </c>
      <c r="C36" s="48" t="s">
        <v>122</v>
      </c>
      <c r="D36" s="48"/>
      <c r="E36" s="48"/>
      <c r="F36" s="48"/>
      <c r="G36" s="48"/>
      <c r="H36" s="48"/>
      <c r="I36" s="48"/>
      <c r="J36" s="48"/>
      <c r="K36" s="48"/>
    </row>
    <row r="38" spans="3:11" ht="39.75">
      <c r="C38" s="8" t="s">
        <v>25</v>
      </c>
      <c r="D38" s="9" t="s">
        <v>42</v>
      </c>
      <c r="E38" s="14" t="s">
        <v>80</v>
      </c>
      <c r="F38" s="14" t="s">
        <v>81</v>
      </c>
      <c r="G38" s="11" t="s">
        <v>82</v>
      </c>
      <c r="H38" s="11" t="s">
        <v>84</v>
      </c>
      <c r="I38" s="11" t="s">
        <v>83</v>
      </c>
      <c r="J38" s="14" t="s">
        <v>2</v>
      </c>
      <c r="K38" s="13" t="s">
        <v>111</v>
      </c>
    </row>
    <row r="39" spans="3:11" ht="14.25">
      <c r="C39" s="15" t="s">
        <v>131</v>
      </c>
      <c r="D39" s="16">
        <v>133</v>
      </c>
      <c r="E39" s="16">
        <v>128</v>
      </c>
      <c r="F39" s="16">
        <v>700</v>
      </c>
      <c r="G39" s="16">
        <v>301</v>
      </c>
      <c r="H39" s="16">
        <v>413</v>
      </c>
      <c r="I39" s="16">
        <v>519</v>
      </c>
      <c r="J39" s="16">
        <v>2061</v>
      </c>
      <c r="K39" s="17" t="e">
        <f>(J39/#REF!-1)*100</f>
        <v>#REF!</v>
      </c>
    </row>
    <row r="40" spans="2:11" ht="14.25">
      <c r="B40" s="29"/>
      <c r="C40" s="19">
        <v>2010</v>
      </c>
      <c r="D40" s="20">
        <v>127</v>
      </c>
      <c r="E40" s="20">
        <v>98</v>
      </c>
      <c r="F40" s="20">
        <v>595</v>
      </c>
      <c r="G40" s="20">
        <v>293</v>
      </c>
      <c r="H40" s="20">
        <v>342</v>
      </c>
      <c r="I40" s="20">
        <v>476</v>
      </c>
      <c r="J40" s="20">
        <v>1804</v>
      </c>
      <c r="K40" s="21">
        <f aca="true" t="shared" si="2" ref="K40:K45">(J40/J39-1)*100</f>
        <v>-12.469674915089756</v>
      </c>
    </row>
    <row r="41" spans="2:11" ht="14.25">
      <c r="B41" s="29"/>
      <c r="C41" s="19">
        <v>2011</v>
      </c>
      <c r="D41" s="20">
        <v>141</v>
      </c>
      <c r="E41" s="20">
        <v>110</v>
      </c>
      <c r="F41" s="20">
        <v>653</v>
      </c>
      <c r="G41" s="20">
        <v>297</v>
      </c>
      <c r="H41" s="20">
        <v>371</v>
      </c>
      <c r="I41" s="20">
        <v>500</v>
      </c>
      <c r="J41" s="20">
        <v>1930</v>
      </c>
      <c r="K41" s="21">
        <f t="shared" si="2"/>
        <v>6.984478935698446</v>
      </c>
    </row>
    <row r="42" spans="2:11" ht="14.25">
      <c r="B42" s="29"/>
      <c r="C42" s="19">
        <v>2012</v>
      </c>
      <c r="D42" s="20">
        <v>135</v>
      </c>
      <c r="E42" s="20">
        <v>88</v>
      </c>
      <c r="F42" s="20">
        <v>624</v>
      </c>
      <c r="G42" s="20">
        <v>236</v>
      </c>
      <c r="H42" s="20">
        <v>347</v>
      </c>
      <c r="I42" s="20">
        <v>406</v>
      </c>
      <c r="J42" s="20">
        <v>1699</v>
      </c>
      <c r="K42" s="21">
        <f t="shared" si="2"/>
        <v>-11.968911917098445</v>
      </c>
    </row>
    <row r="43" spans="2:11" ht="14.25">
      <c r="B43" s="29"/>
      <c r="C43" s="19">
        <v>2013</v>
      </c>
      <c r="D43" s="20">
        <v>122</v>
      </c>
      <c r="E43" s="20">
        <v>74</v>
      </c>
      <c r="F43" s="20">
        <v>699</v>
      </c>
      <c r="G43" s="20">
        <v>217</v>
      </c>
      <c r="H43" s="20">
        <v>323</v>
      </c>
      <c r="I43" s="20">
        <v>399</v>
      </c>
      <c r="J43" s="20">
        <v>1711</v>
      </c>
      <c r="K43" s="21">
        <f t="shared" si="2"/>
        <v>0.7062978222483807</v>
      </c>
    </row>
    <row r="44" spans="2:11" ht="14.25">
      <c r="B44" s="29"/>
      <c r="C44" s="19">
        <v>2014</v>
      </c>
      <c r="D44" s="20">
        <v>118</v>
      </c>
      <c r="E44" s="20">
        <v>81</v>
      </c>
      <c r="F44" s="20">
        <v>602</v>
      </c>
      <c r="G44" s="20">
        <v>162</v>
      </c>
      <c r="H44" s="20">
        <v>304</v>
      </c>
      <c r="I44" s="20">
        <v>395</v>
      </c>
      <c r="J44" s="20">
        <f>SUM(E44:I44)</f>
        <v>1544</v>
      </c>
      <c r="K44" s="21">
        <f t="shared" si="2"/>
        <v>-9.760374050263</v>
      </c>
    </row>
    <row r="45" spans="2:11" ht="14.25">
      <c r="B45" s="29"/>
      <c r="C45" s="22">
        <v>2015</v>
      </c>
      <c r="D45" s="23">
        <v>113</v>
      </c>
      <c r="E45" s="23">
        <v>86</v>
      </c>
      <c r="F45" s="23">
        <v>531</v>
      </c>
      <c r="G45" s="23">
        <v>147</v>
      </c>
      <c r="H45" s="23">
        <v>275</v>
      </c>
      <c r="I45" s="23">
        <v>363</v>
      </c>
      <c r="J45" s="23">
        <f>SUM(E45:I45)</f>
        <v>1402</v>
      </c>
      <c r="K45" s="24">
        <f t="shared" si="2"/>
        <v>-9.196891191709843</v>
      </c>
    </row>
    <row r="46" spans="2:11" ht="14.25">
      <c r="B46" s="29"/>
      <c r="C46" s="19"/>
      <c r="D46" s="20"/>
      <c r="E46" s="20"/>
      <c r="F46" s="20"/>
      <c r="G46" s="20"/>
      <c r="H46" s="20"/>
      <c r="I46" s="20"/>
      <c r="J46" s="20"/>
      <c r="K46" s="21"/>
    </row>
    <row r="47" spans="2:3" ht="14.25">
      <c r="B47" s="29"/>
      <c r="C47" s="25" t="s">
        <v>112</v>
      </c>
    </row>
    <row r="48" spans="2:3" ht="14.25">
      <c r="B48" s="26">
        <v>1</v>
      </c>
      <c r="C48" s="1" t="s">
        <v>23</v>
      </c>
    </row>
    <row r="49" spans="2:11" ht="27.75" customHeight="1">
      <c r="B49" s="26">
        <v>2</v>
      </c>
      <c r="C49" s="49" t="s">
        <v>57</v>
      </c>
      <c r="D49" s="50"/>
      <c r="E49" s="50"/>
      <c r="F49" s="50"/>
      <c r="G49" s="50"/>
      <c r="H49" s="50"/>
      <c r="I49" s="50"/>
      <c r="J49" s="50"/>
      <c r="K49" s="50"/>
    </row>
    <row r="50" spans="2:3" ht="14.25">
      <c r="B50" s="26">
        <v>3</v>
      </c>
      <c r="C50" s="28" t="s">
        <v>129</v>
      </c>
    </row>
    <row r="51" spans="2:3" ht="14.25">
      <c r="B51" s="26"/>
      <c r="C51" s="30"/>
    </row>
    <row r="52" spans="2:3" ht="14.25">
      <c r="B52" s="26"/>
      <c r="C52" s="32" t="s">
        <v>72</v>
      </c>
    </row>
    <row r="53" ht="12.75">
      <c r="C53" s="27"/>
    </row>
    <row r="54" spans="4:10" ht="12.75">
      <c r="D54" s="27"/>
      <c r="E54" s="27"/>
      <c r="F54" s="27"/>
      <c r="G54" s="27"/>
      <c r="H54" s="27"/>
      <c r="I54" s="33"/>
      <c r="J54" s="33"/>
    </row>
    <row r="55" spans="2:10" ht="12.75">
      <c r="B55" s="33"/>
      <c r="C55" s="33"/>
      <c r="D55" s="33"/>
      <c r="E55" s="33"/>
      <c r="F55" s="33"/>
      <c r="G55" s="33"/>
      <c r="H55" s="33"/>
      <c r="I55" s="33"/>
      <c r="J55" s="33"/>
    </row>
    <row r="56" ht="9" customHeight="1"/>
    <row r="57" spans="2:11" ht="12.75">
      <c r="B57" s="34"/>
      <c r="C57" s="34"/>
      <c r="D57" s="34"/>
      <c r="E57" s="34"/>
      <c r="F57" s="34"/>
      <c r="G57" s="34"/>
      <c r="H57" s="34"/>
      <c r="I57" s="34"/>
      <c r="J57" s="34"/>
      <c r="K57" s="34"/>
    </row>
  </sheetData>
  <sheetProtection/>
  <mergeCells count="5">
    <mergeCell ref="C7:K7"/>
    <mergeCell ref="C25:K25"/>
    <mergeCell ref="C36:K36"/>
    <mergeCell ref="C49:K49"/>
    <mergeCell ref="C21:K21"/>
  </mergeCells>
  <printOptions horizontalCentered="1"/>
  <pageMargins left="0.25" right="0.25" top="1" bottom="0.25" header="0.236220472440945" footer="0.24"/>
  <pageSetup horizontalDpi="600" verticalDpi="600" orientation="portrait" scale="80" r:id="rId3"/>
  <ignoredErrors>
    <ignoredError sqref="J33:J34 J44:J45 J16:J17" formulaRange="1"/>
    <ignoredError sqref="K11 K28 K39" evalError="1"/>
  </ignoredErrors>
  <legacyDrawing r:id="rId2"/>
  <oleObjects>
    <oleObject progId="MSPhotoEd.3" shapeId="650219" r:id="rId1"/>
  </oleObjects>
</worksheet>
</file>

<file path=xl/worksheets/sheet2.xml><?xml version="1.0" encoding="utf-8"?>
<worksheet xmlns="http://schemas.openxmlformats.org/spreadsheetml/2006/main" xmlns:r="http://schemas.openxmlformats.org/officeDocument/2006/relationships">
  <dimension ref="B3:R52"/>
  <sheetViews>
    <sheetView zoomScaleSheetLayoutView="84" zoomScalePageLayoutView="0" workbookViewId="0" topLeftCell="A1">
      <selection activeCell="K3" sqref="K3"/>
    </sheetView>
  </sheetViews>
  <sheetFormatPr defaultColWidth="9.140625" defaultRowHeight="12.75"/>
  <cols>
    <col min="1" max="1" width="9.140625" style="1" customWidth="1"/>
    <col min="2" max="2" width="8.57421875" style="1" customWidth="1"/>
    <col min="3" max="3" width="12.421875" style="1" customWidth="1"/>
    <col min="4" max="6" width="9.7109375" style="1" customWidth="1"/>
    <col min="7" max="8" width="9.00390625" style="1" customWidth="1"/>
    <col min="9" max="9" width="10.28125" style="1" customWidth="1"/>
    <col min="10" max="10" width="9.7109375" style="1" customWidth="1"/>
    <col min="11" max="11" width="11.8515625" style="1" customWidth="1"/>
    <col min="12" max="16384" width="9.140625" style="1" customWidth="1"/>
  </cols>
  <sheetData>
    <row r="1" ht="12.75"/>
    <row r="2" ht="12.75"/>
    <row r="3" spans="9:11" ht="15">
      <c r="I3" s="3"/>
      <c r="J3" s="3"/>
      <c r="K3" s="4" t="s">
        <v>132</v>
      </c>
    </row>
    <row r="4" ht="9" customHeight="1"/>
    <row r="5" ht="13.5" customHeight="1"/>
    <row r="6" spans="2:11" ht="15.75">
      <c r="B6" s="5">
        <v>14.04</v>
      </c>
      <c r="C6" s="48" t="s">
        <v>123</v>
      </c>
      <c r="D6" s="48"/>
      <c r="E6" s="48"/>
      <c r="F6" s="48"/>
      <c r="G6" s="48"/>
      <c r="H6" s="48"/>
      <c r="I6" s="48"/>
      <c r="J6" s="48"/>
      <c r="K6" s="48"/>
    </row>
    <row r="7" spans="3:11" ht="39.75">
      <c r="C7" s="8" t="s">
        <v>25</v>
      </c>
      <c r="D7" s="9" t="s">
        <v>42</v>
      </c>
      <c r="E7" s="35" t="s">
        <v>0</v>
      </c>
      <c r="F7" s="35" t="s">
        <v>1</v>
      </c>
      <c r="G7" s="11" t="s">
        <v>69</v>
      </c>
      <c r="H7" s="12" t="s">
        <v>68</v>
      </c>
      <c r="I7" s="13" t="s">
        <v>43</v>
      </c>
      <c r="J7" s="14" t="s">
        <v>2</v>
      </c>
      <c r="K7" s="13" t="s">
        <v>110</v>
      </c>
    </row>
    <row r="8" spans="2:12" ht="14.25">
      <c r="B8" s="29"/>
      <c r="C8" s="15" t="s">
        <v>133</v>
      </c>
      <c r="D8" s="16">
        <v>6</v>
      </c>
      <c r="E8" s="16">
        <v>6</v>
      </c>
      <c r="F8" s="16">
        <v>26</v>
      </c>
      <c r="G8" s="16">
        <v>18</v>
      </c>
      <c r="H8" s="16">
        <v>19</v>
      </c>
      <c r="I8" s="16">
        <v>28</v>
      </c>
      <c r="J8" s="16">
        <f>SUM(E8:I8)</f>
        <v>97</v>
      </c>
      <c r="K8" s="17"/>
      <c r="L8" s="36"/>
    </row>
    <row r="9" spans="2:11" ht="14.25">
      <c r="B9" s="29"/>
      <c r="C9" s="19">
        <v>2010</v>
      </c>
      <c r="D9" s="20">
        <v>4</v>
      </c>
      <c r="E9" s="20">
        <v>3</v>
      </c>
      <c r="F9" s="20">
        <v>11</v>
      </c>
      <c r="G9" s="20">
        <v>6</v>
      </c>
      <c r="H9" s="20">
        <v>6</v>
      </c>
      <c r="I9" s="20">
        <v>7</v>
      </c>
      <c r="J9" s="20">
        <f>SUM(E9:I9)</f>
        <v>33</v>
      </c>
      <c r="K9" s="21">
        <f aca="true" t="shared" si="0" ref="K9:K14">(J9/J8-1)*100</f>
        <v>-65.97938144329896</v>
      </c>
    </row>
    <row r="10" spans="2:11" ht="14.25">
      <c r="B10" s="29"/>
      <c r="C10" s="19">
        <v>2011</v>
      </c>
      <c r="D10" s="20">
        <v>5</v>
      </c>
      <c r="E10" s="20">
        <v>8</v>
      </c>
      <c r="F10" s="20">
        <v>29</v>
      </c>
      <c r="G10" s="20">
        <v>6</v>
      </c>
      <c r="H10" s="20">
        <v>3</v>
      </c>
      <c r="I10" s="20">
        <v>9</v>
      </c>
      <c r="J10" s="20">
        <f>SUM(E10:I10)</f>
        <v>55</v>
      </c>
      <c r="K10" s="21">
        <f t="shared" si="0"/>
        <v>66.66666666666667</v>
      </c>
    </row>
    <row r="11" spans="2:11" ht="14.25">
      <c r="B11" s="29"/>
      <c r="C11" s="19">
        <v>2012</v>
      </c>
      <c r="D11" s="20">
        <v>7</v>
      </c>
      <c r="E11" s="20">
        <v>14</v>
      </c>
      <c r="F11" s="20">
        <v>28</v>
      </c>
      <c r="G11" s="20">
        <v>9</v>
      </c>
      <c r="H11" s="20">
        <v>2</v>
      </c>
      <c r="I11" s="20">
        <v>1</v>
      </c>
      <c r="J11" s="20">
        <v>53</v>
      </c>
      <c r="K11" s="21">
        <f t="shared" si="0"/>
        <v>-3.6363636363636376</v>
      </c>
    </row>
    <row r="12" spans="2:11" ht="14.25">
      <c r="B12" s="29"/>
      <c r="C12" s="19">
        <v>2013</v>
      </c>
      <c r="D12" s="20">
        <v>7</v>
      </c>
      <c r="E12" s="20">
        <v>7</v>
      </c>
      <c r="F12" s="20">
        <v>22</v>
      </c>
      <c r="G12" s="20">
        <v>7</v>
      </c>
      <c r="H12" s="20">
        <v>7</v>
      </c>
      <c r="I12" s="20">
        <v>2</v>
      </c>
      <c r="J12" s="20">
        <v>44</v>
      </c>
      <c r="K12" s="21">
        <f t="shared" si="0"/>
        <v>-16.981132075471695</v>
      </c>
    </row>
    <row r="13" spans="2:11" ht="14.25">
      <c r="B13" s="29"/>
      <c r="C13" s="19">
        <v>2014</v>
      </c>
      <c r="D13" s="20">
        <v>8</v>
      </c>
      <c r="E13" s="20">
        <v>12</v>
      </c>
      <c r="F13" s="20">
        <v>43</v>
      </c>
      <c r="G13" s="20">
        <v>8</v>
      </c>
      <c r="H13" s="20">
        <v>12</v>
      </c>
      <c r="I13" s="20">
        <v>1</v>
      </c>
      <c r="J13" s="20">
        <f>SUM(E13:I13)</f>
        <v>76</v>
      </c>
      <c r="K13" s="21">
        <f t="shared" si="0"/>
        <v>72.72727272727273</v>
      </c>
    </row>
    <row r="14" spans="2:11" ht="14.25">
      <c r="B14" s="29"/>
      <c r="C14" s="22">
        <v>2015</v>
      </c>
      <c r="D14" s="23">
        <v>9</v>
      </c>
      <c r="E14" s="23">
        <v>16</v>
      </c>
      <c r="F14" s="23">
        <v>55</v>
      </c>
      <c r="G14" s="23">
        <v>12</v>
      </c>
      <c r="H14" s="23">
        <v>13</v>
      </c>
      <c r="I14" s="23">
        <v>32</v>
      </c>
      <c r="J14" s="23">
        <f>SUM(E14:I14)</f>
        <v>128</v>
      </c>
      <c r="K14" s="24">
        <f t="shared" si="0"/>
        <v>68.42105263157893</v>
      </c>
    </row>
    <row r="15" spans="2:11" ht="14.25">
      <c r="B15" s="29"/>
      <c r="C15" s="25" t="s">
        <v>41</v>
      </c>
      <c r="K15" s="2"/>
    </row>
    <row r="16" spans="2:3" ht="14.25">
      <c r="B16" s="26">
        <v>1</v>
      </c>
      <c r="C16" s="1" t="s">
        <v>23</v>
      </c>
    </row>
    <row r="17" spans="2:3" ht="14.25">
      <c r="B17" s="26">
        <v>2</v>
      </c>
      <c r="C17" s="1" t="s">
        <v>6</v>
      </c>
    </row>
    <row r="18" spans="2:3" ht="14.25">
      <c r="B18" s="26">
        <v>3</v>
      </c>
      <c r="C18" s="28" t="s">
        <v>130</v>
      </c>
    </row>
    <row r="19" spans="2:3" ht="14.25">
      <c r="B19" s="26"/>
      <c r="C19" s="28" t="s">
        <v>92</v>
      </c>
    </row>
    <row r="20" ht="13.5" customHeight="1"/>
    <row r="21" spans="2:11" ht="15.75">
      <c r="B21" s="5">
        <v>14.05</v>
      </c>
      <c r="C21" s="48" t="s">
        <v>124</v>
      </c>
      <c r="D21" s="48"/>
      <c r="E21" s="48"/>
      <c r="F21" s="48"/>
      <c r="G21" s="48"/>
      <c r="H21" s="48"/>
      <c r="I21" s="48"/>
      <c r="J21" s="48"/>
      <c r="K21" s="48"/>
    </row>
    <row r="22" spans="3:11" ht="38.25">
      <c r="C22" s="8" t="s">
        <v>25</v>
      </c>
      <c r="D22" s="9" t="s">
        <v>42</v>
      </c>
      <c r="E22" s="35" t="s">
        <v>97</v>
      </c>
      <c r="F22" s="35" t="s">
        <v>98</v>
      </c>
      <c r="G22" s="11" t="s">
        <v>96</v>
      </c>
      <c r="H22" s="9" t="s">
        <v>3</v>
      </c>
      <c r="I22" s="13" t="s">
        <v>44</v>
      </c>
      <c r="J22" s="14" t="s">
        <v>2</v>
      </c>
      <c r="K22" s="13" t="s">
        <v>110</v>
      </c>
    </row>
    <row r="23" spans="2:11" ht="14.25">
      <c r="B23" s="29"/>
      <c r="C23" s="15" t="s">
        <v>133</v>
      </c>
      <c r="D23" s="16">
        <v>6</v>
      </c>
      <c r="E23" s="16">
        <v>3</v>
      </c>
      <c r="F23" s="16">
        <v>9</v>
      </c>
      <c r="G23" s="16">
        <v>22</v>
      </c>
      <c r="H23" s="16">
        <v>12</v>
      </c>
      <c r="I23" s="16">
        <v>21</v>
      </c>
      <c r="J23" s="16">
        <f>SUM(E23:I23)</f>
        <v>67</v>
      </c>
      <c r="K23" s="17"/>
    </row>
    <row r="24" spans="2:11" ht="14.25">
      <c r="B24" s="29"/>
      <c r="C24" s="19">
        <v>2010</v>
      </c>
      <c r="D24" s="20">
        <v>5</v>
      </c>
      <c r="E24" s="20">
        <v>3</v>
      </c>
      <c r="F24" s="20">
        <v>9</v>
      </c>
      <c r="G24" s="20">
        <v>17</v>
      </c>
      <c r="H24" s="20">
        <v>12</v>
      </c>
      <c r="I24" s="20">
        <v>12</v>
      </c>
      <c r="J24" s="20">
        <f>SUM(E24:I24)</f>
        <v>53</v>
      </c>
      <c r="K24" s="21">
        <f aca="true" t="shared" si="1" ref="K24:K29">(J24/J23-1)*100</f>
        <v>-20.895522388059707</v>
      </c>
    </row>
    <row r="25" spans="2:11" ht="14.25">
      <c r="B25" s="29"/>
      <c r="C25" s="19">
        <v>2011</v>
      </c>
      <c r="D25" s="20">
        <v>5</v>
      </c>
      <c r="E25" s="20">
        <v>7</v>
      </c>
      <c r="F25" s="20">
        <v>18</v>
      </c>
      <c r="G25" s="20">
        <v>8</v>
      </c>
      <c r="H25" s="20">
        <v>14</v>
      </c>
      <c r="I25" s="20">
        <v>62</v>
      </c>
      <c r="J25" s="20">
        <f>SUM(E25:I25)</f>
        <v>109</v>
      </c>
      <c r="K25" s="21">
        <f t="shared" si="1"/>
        <v>105.66037735849059</v>
      </c>
    </row>
    <row r="26" spans="2:11" ht="14.25">
      <c r="B26" s="29"/>
      <c r="C26" s="19">
        <v>2012</v>
      </c>
      <c r="D26" s="20">
        <v>3</v>
      </c>
      <c r="E26" s="20">
        <v>0</v>
      </c>
      <c r="F26" s="20">
        <v>12</v>
      </c>
      <c r="G26" s="20">
        <v>0</v>
      </c>
      <c r="H26" s="20">
        <v>0</v>
      </c>
      <c r="I26" s="20">
        <v>10</v>
      </c>
      <c r="J26" s="20">
        <v>22</v>
      </c>
      <c r="K26" s="21">
        <f t="shared" si="1"/>
        <v>-79.81651376146789</v>
      </c>
    </row>
    <row r="27" spans="2:11" ht="14.25">
      <c r="B27" s="29"/>
      <c r="C27" s="19">
        <v>2013</v>
      </c>
      <c r="D27" s="20">
        <v>3</v>
      </c>
      <c r="E27" s="20">
        <v>1</v>
      </c>
      <c r="F27" s="20">
        <v>5</v>
      </c>
      <c r="G27" s="20">
        <v>0</v>
      </c>
      <c r="H27" s="20">
        <v>1</v>
      </c>
      <c r="I27" s="20">
        <v>2</v>
      </c>
      <c r="J27" s="20">
        <v>9</v>
      </c>
      <c r="K27" s="21">
        <f t="shared" si="1"/>
        <v>-59.09090909090908</v>
      </c>
    </row>
    <row r="28" spans="2:11" ht="14.25">
      <c r="B28" s="29"/>
      <c r="C28" s="19">
        <v>2014</v>
      </c>
      <c r="D28" s="20">
        <v>3</v>
      </c>
      <c r="E28" s="20">
        <v>1</v>
      </c>
      <c r="F28" s="20">
        <v>5</v>
      </c>
      <c r="G28" s="20">
        <v>3</v>
      </c>
      <c r="H28" s="20">
        <v>1</v>
      </c>
      <c r="I28" s="20">
        <v>3</v>
      </c>
      <c r="J28" s="20">
        <f>SUM(E28:I28)</f>
        <v>13</v>
      </c>
      <c r="K28" s="21">
        <f t="shared" si="1"/>
        <v>44.44444444444444</v>
      </c>
    </row>
    <row r="29" spans="2:11" ht="14.25">
      <c r="B29" s="29"/>
      <c r="C29" s="22">
        <v>2015</v>
      </c>
      <c r="D29" s="23">
        <v>3</v>
      </c>
      <c r="E29" s="23">
        <v>1</v>
      </c>
      <c r="F29" s="23">
        <v>2</v>
      </c>
      <c r="G29" s="23">
        <v>0</v>
      </c>
      <c r="H29" s="23">
        <v>3</v>
      </c>
      <c r="I29" s="23">
        <v>3</v>
      </c>
      <c r="J29" s="23">
        <f>SUM(E29:I29)</f>
        <v>9</v>
      </c>
      <c r="K29" s="24">
        <f t="shared" si="1"/>
        <v>-30.76923076923077</v>
      </c>
    </row>
    <row r="30" spans="2:3" ht="14.25">
      <c r="B30" s="29"/>
      <c r="C30" s="25" t="s">
        <v>41</v>
      </c>
    </row>
    <row r="31" spans="2:3" ht="14.25">
      <c r="B31" s="26">
        <v>1</v>
      </c>
      <c r="C31" s="1" t="s">
        <v>31</v>
      </c>
    </row>
    <row r="32" spans="2:11" ht="26.25" customHeight="1">
      <c r="B32" s="26">
        <v>2</v>
      </c>
      <c r="C32" s="49" t="s">
        <v>57</v>
      </c>
      <c r="D32" s="49"/>
      <c r="E32" s="49"/>
      <c r="F32" s="49"/>
      <c r="G32" s="49"/>
      <c r="H32" s="49"/>
      <c r="I32" s="49"/>
      <c r="J32" s="49"/>
      <c r="K32" s="49"/>
    </row>
    <row r="33" spans="2:3" ht="14.25">
      <c r="B33" s="26">
        <v>3</v>
      </c>
      <c r="C33" s="28" t="s">
        <v>129</v>
      </c>
    </row>
    <row r="35" spans="2:18" ht="15.75">
      <c r="B35" s="5">
        <v>14.06</v>
      </c>
      <c r="C35" s="47" t="s">
        <v>125</v>
      </c>
      <c r="D35" s="47"/>
      <c r="E35" s="47"/>
      <c r="F35" s="47"/>
      <c r="G35" s="47"/>
      <c r="H35" s="47"/>
      <c r="I35" s="47"/>
      <c r="J35" s="47"/>
      <c r="K35" s="37"/>
      <c r="R35" s="3"/>
    </row>
    <row r="36" spans="3:11" ht="39.75">
      <c r="C36" s="8" t="s">
        <v>25</v>
      </c>
      <c r="D36" s="9" t="s">
        <v>42</v>
      </c>
      <c r="E36" s="35" t="s">
        <v>4</v>
      </c>
      <c r="F36" s="35" t="s">
        <v>5</v>
      </c>
      <c r="G36" s="11" t="s">
        <v>99</v>
      </c>
      <c r="H36" s="12" t="s">
        <v>100</v>
      </c>
      <c r="I36" s="13" t="s">
        <v>45</v>
      </c>
      <c r="J36" s="14" t="s">
        <v>2</v>
      </c>
      <c r="K36" s="13" t="s">
        <v>110</v>
      </c>
    </row>
    <row r="37" spans="3:11" ht="14.25">
      <c r="C37" s="15" t="s">
        <v>133</v>
      </c>
      <c r="D37" s="16">
        <v>9</v>
      </c>
      <c r="E37" s="16">
        <v>9</v>
      </c>
      <c r="F37" s="16">
        <v>51</v>
      </c>
      <c r="G37" s="16">
        <v>20</v>
      </c>
      <c r="H37" s="16">
        <v>25</v>
      </c>
      <c r="I37" s="16">
        <v>49</v>
      </c>
      <c r="J37" s="16">
        <f>SUM(E37:I37)</f>
        <v>154</v>
      </c>
      <c r="K37" s="16"/>
    </row>
    <row r="38" spans="3:11" ht="12.75" customHeight="1">
      <c r="C38" s="38" t="s">
        <v>56</v>
      </c>
      <c r="D38" s="39">
        <v>8</v>
      </c>
      <c r="E38" s="39">
        <v>9</v>
      </c>
      <c r="F38" s="39">
        <v>68</v>
      </c>
      <c r="G38" s="39">
        <v>29</v>
      </c>
      <c r="H38" s="40">
        <v>34</v>
      </c>
      <c r="I38" s="39">
        <v>46</v>
      </c>
      <c r="J38" s="40">
        <f>SUM(E38:I38)</f>
        <v>186</v>
      </c>
      <c r="K38" s="41">
        <f>(J38/J37-1)*100</f>
        <v>20.779220779220786</v>
      </c>
    </row>
    <row r="39" spans="3:11" ht="12.75" customHeight="1">
      <c r="C39" s="38">
        <v>2011</v>
      </c>
      <c r="D39" s="39">
        <v>8</v>
      </c>
      <c r="E39" s="39">
        <v>7</v>
      </c>
      <c r="F39" s="39">
        <v>57</v>
      </c>
      <c r="G39" s="39">
        <v>16</v>
      </c>
      <c r="H39" s="40">
        <v>31</v>
      </c>
      <c r="I39" s="39">
        <v>48</v>
      </c>
      <c r="J39" s="40">
        <f>SUM(E39:I39)</f>
        <v>159</v>
      </c>
      <c r="K39" s="42">
        <v>-14.5</v>
      </c>
    </row>
    <row r="40" spans="3:11" ht="13.5" customHeight="1">
      <c r="C40" s="38">
        <v>2012</v>
      </c>
      <c r="D40" s="39">
        <v>6</v>
      </c>
      <c r="E40" s="39">
        <v>7</v>
      </c>
      <c r="F40" s="39">
        <v>49</v>
      </c>
      <c r="G40" s="39">
        <v>15</v>
      </c>
      <c r="H40" s="40">
        <v>20</v>
      </c>
      <c r="I40" s="39">
        <v>21</v>
      </c>
      <c r="J40" s="40">
        <v>112</v>
      </c>
      <c r="K40" s="42">
        <f>(J40/J39-1)*100</f>
        <v>-29.55974842767296</v>
      </c>
    </row>
    <row r="41" spans="3:11" ht="13.5" customHeight="1">
      <c r="C41" s="38">
        <v>2013</v>
      </c>
      <c r="D41" s="39">
        <v>7</v>
      </c>
      <c r="E41" s="39">
        <v>9</v>
      </c>
      <c r="F41" s="39">
        <v>55</v>
      </c>
      <c r="G41" s="39">
        <v>16</v>
      </c>
      <c r="H41" s="40">
        <v>20</v>
      </c>
      <c r="I41" s="39">
        <v>21</v>
      </c>
      <c r="J41" s="40">
        <v>120</v>
      </c>
      <c r="K41" s="41">
        <f>(J41/J40-1)*100</f>
        <v>7.14285714285714</v>
      </c>
    </row>
    <row r="42" spans="3:11" ht="13.5" customHeight="1">
      <c r="C42" s="38">
        <v>2014</v>
      </c>
      <c r="D42" s="39">
        <v>8</v>
      </c>
      <c r="E42" s="39">
        <v>13</v>
      </c>
      <c r="F42" s="39">
        <v>47</v>
      </c>
      <c r="G42" s="39">
        <v>9</v>
      </c>
      <c r="H42" s="40">
        <v>17</v>
      </c>
      <c r="I42" s="39">
        <v>22</v>
      </c>
      <c r="J42" s="40">
        <f>SUM(E42:I42)</f>
        <v>108</v>
      </c>
      <c r="K42" s="42">
        <f>(J42/J41-1)*100</f>
        <v>-9.999999999999998</v>
      </c>
    </row>
    <row r="43" spans="3:11" ht="13.5" customHeight="1">
      <c r="C43" s="43">
        <v>2015</v>
      </c>
      <c r="D43" s="44">
        <v>6</v>
      </c>
      <c r="E43" s="44">
        <v>13</v>
      </c>
      <c r="F43" s="44">
        <v>41</v>
      </c>
      <c r="G43" s="44">
        <v>9</v>
      </c>
      <c r="H43" s="45">
        <v>14</v>
      </c>
      <c r="I43" s="44">
        <v>22</v>
      </c>
      <c r="J43" s="45">
        <f>SUM(E43:I43)</f>
        <v>99</v>
      </c>
      <c r="K43" s="46">
        <f>(J43/J42-1)*100</f>
        <v>-8.333333333333337</v>
      </c>
    </row>
    <row r="44" ht="12.75">
      <c r="C44" s="25" t="s">
        <v>41</v>
      </c>
    </row>
    <row r="45" spans="2:3" ht="14.25">
      <c r="B45" s="26">
        <v>1</v>
      </c>
      <c r="C45" s="1" t="s">
        <v>24</v>
      </c>
    </row>
    <row r="46" spans="2:11" ht="24.75" customHeight="1">
      <c r="B46" s="26">
        <v>2</v>
      </c>
      <c r="C46" s="49" t="s">
        <v>57</v>
      </c>
      <c r="D46" s="49"/>
      <c r="E46" s="49"/>
      <c r="F46" s="49"/>
      <c r="G46" s="49"/>
      <c r="H46" s="49"/>
      <c r="I46" s="49"/>
      <c r="J46" s="49"/>
      <c r="K46" s="49"/>
    </row>
    <row r="47" spans="2:3" ht="14.25">
      <c r="B47" s="26">
        <v>3</v>
      </c>
      <c r="C47" s="28" t="s">
        <v>129</v>
      </c>
    </row>
    <row r="48" spans="2:7" ht="14.25">
      <c r="B48" s="26">
        <v>4</v>
      </c>
      <c r="C48" s="28" t="s">
        <v>85</v>
      </c>
      <c r="D48" s="30"/>
      <c r="E48" s="30"/>
      <c r="F48" s="30"/>
      <c r="G48" s="30"/>
    </row>
    <row r="49" spans="2:7" ht="14.25">
      <c r="B49" s="29"/>
      <c r="C49" s="28" t="s">
        <v>55</v>
      </c>
      <c r="D49" s="30"/>
      <c r="E49" s="30"/>
      <c r="F49" s="30"/>
      <c r="G49" s="30"/>
    </row>
    <row r="50" spans="2:7" ht="14.25">
      <c r="B50" s="29"/>
      <c r="C50" s="27"/>
      <c r="D50" s="30"/>
      <c r="E50" s="30"/>
      <c r="F50" s="30"/>
      <c r="G50" s="30"/>
    </row>
    <row r="51" spans="3:10" ht="12.75">
      <c r="C51" s="32" t="s">
        <v>72</v>
      </c>
      <c r="D51" s="27"/>
      <c r="E51" s="27"/>
      <c r="F51" s="27"/>
      <c r="G51" s="27"/>
      <c r="H51" s="27"/>
      <c r="I51" s="33"/>
      <c r="J51" s="33"/>
    </row>
    <row r="52" spans="3:10" ht="12.75">
      <c r="C52" s="32"/>
      <c r="D52" s="27"/>
      <c r="E52" s="27"/>
      <c r="F52" s="27"/>
      <c r="G52" s="27"/>
      <c r="H52" s="27"/>
      <c r="I52" s="33"/>
      <c r="J52" s="33"/>
    </row>
    <row r="53" ht="9" customHeight="1"/>
  </sheetData>
  <sheetProtection/>
  <mergeCells count="5">
    <mergeCell ref="C35:J35"/>
    <mergeCell ref="C21:K21"/>
    <mergeCell ref="C6:K6"/>
    <mergeCell ref="C32:K32"/>
    <mergeCell ref="C46:K46"/>
  </mergeCells>
  <printOptions horizontalCentered="1"/>
  <pageMargins left="0.25" right="0.25" top="1" bottom="0.25" header="0.236220472440945" footer="0.24"/>
  <pageSetup horizontalDpi="600" verticalDpi="600" orientation="portrait" scale="86" r:id="rId3"/>
  <ignoredErrors>
    <ignoredError sqref="J8:J10 J23:J25 J37:J39 J42:J43 J28:J29 J13:J14" formulaRange="1"/>
  </ignoredErrors>
  <legacyDrawing r:id="rId2"/>
  <oleObjects>
    <oleObject progId="MSPhotoEd.3" shapeId="41492826" r:id="rId1"/>
  </oleObjects>
</worksheet>
</file>

<file path=xl/worksheets/sheet3.xml><?xml version="1.0" encoding="utf-8"?>
<worksheet xmlns="http://schemas.openxmlformats.org/spreadsheetml/2006/main" xmlns:r="http://schemas.openxmlformats.org/officeDocument/2006/relationships">
  <dimension ref="B2:L43"/>
  <sheetViews>
    <sheetView view="pageBreakPreview" zoomScaleSheetLayoutView="100" zoomScalePageLayoutView="0" workbookViewId="0" topLeftCell="A1">
      <selection activeCell="L2" sqref="L2"/>
    </sheetView>
  </sheetViews>
  <sheetFormatPr defaultColWidth="9.140625" defaultRowHeight="12.75"/>
  <cols>
    <col min="1" max="1" width="9.140625" style="1" customWidth="1"/>
    <col min="2" max="2" width="8.57421875" style="1" customWidth="1"/>
    <col min="3" max="3" width="26.140625" style="1" customWidth="1"/>
    <col min="4" max="4" width="10.00390625" style="1" customWidth="1"/>
    <col min="5" max="5" width="12.57421875" style="1" customWidth="1"/>
    <col min="6" max="6" width="8.140625" style="1" customWidth="1"/>
    <col min="7" max="7" width="7.421875" style="1" customWidth="1"/>
    <col min="8" max="8" width="8.140625" style="1" customWidth="1"/>
    <col min="9" max="12" width="9.140625" style="1" customWidth="1"/>
    <col min="13" max="16384" width="9.140625" style="1" customWidth="1"/>
  </cols>
  <sheetData>
    <row r="1" ht="12.75"/>
    <row r="2" ht="15">
      <c r="L2" s="4" t="s">
        <v>132</v>
      </c>
    </row>
    <row r="3" ht="12.75"/>
    <row r="4" spans="2:8" ht="13.5" customHeight="1">
      <c r="B4" s="26"/>
      <c r="D4" s="51"/>
      <c r="E4" s="51"/>
      <c r="F4" s="51"/>
      <c r="H4" s="2"/>
    </row>
    <row r="5" spans="2:10" ht="18.75">
      <c r="B5" s="52">
        <v>14.07</v>
      </c>
      <c r="C5" s="53" t="s">
        <v>126</v>
      </c>
      <c r="D5" s="53"/>
      <c r="E5" s="53"/>
      <c r="F5" s="53"/>
      <c r="G5" s="53"/>
      <c r="H5" s="53"/>
      <c r="I5" s="53"/>
      <c r="J5" s="53"/>
    </row>
    <row r="6" spans="2:11" ht="15.75">
      <c r="B6" s="52"/>
      <c r="C6" s="54"/>
      <c r="D6" s="54"/>
      <c r="E6" s="54"/>
      <c r="F6" s="54"/>
      <c r="G6" s="54"/>
      <c r="H6" s="54"/>
      <c r="I6" s="54"/>
      <c r="J6" s="54"/>
      <c r="K6" s="7"/>
    </row>
    <row r="7" spans="2:12" ht="15" customHeight="1">
      <c r="B7" s="2"/>
      <c r="C7" s="55" t="s">
        <v>59</v>
      </c>
      <c r="D7" s="83" t="s">
        <v>70</v>
      </c>
      <c r="E7" s="83"/>
      <c r="F7" s="83"/>
      <c r="G7" s="83"/>
      <c r="H7" s="83"/>
      <c r="I7" s="83"/>
      <c r="J7" s="83"/>
      <c r="K7" s="83"/>
      <c r="L7" s="58"/>
    </row>
    <row r="8" spans="2:9" ht="14.25" customHeight="1">
      <c r="B8" s="2"/>
      <c r="C8" s="59"/>
      <c r="D8" s="60">
        <v>2010</v>
      </c>
      <c r="E8" s="60">
        <v>2011</v>
      </c>
      <c r="F8" s="60">
        <v>2012</v>
      </c>
      <c r="G8" s="60">
        <v>2013</v>
      </c>
      <c r="H8" s="60">
        <v>2014</v>
      </c>
      <c r="I8" s="60">
        <v>2015</v>
      </c>
    </row>
    <row r="9" spans="2:5" ht="14.25" customHeight="1">
      <c r="B9" s="2"/>
      <c r="C9" s="61"/>
      <c r="D9" s="62"/>
      <c r="E9" s="63"/>
    </row>
    <row r="10" spans="2:9" ht="14.25">
      <c r="B10" s="64"/>
      <c r="C10" s="56" t="s">
        <v>21</v>
      </c>
      <c r="D10" s="65">
        <f>SUM(D12+D14+D16)</f>
        <v>585</v>
      </c>
      <c r="E10" s="65">
        <f>SUM(E12+E14+E16)</f>
        <v>543</v>
      </c>
      <c r="F10" s="65">
        <f>SUM(I12:I17)</f>
        <v>520</v>
      </c>
      <c r="G10" s="65">
        <f>SUM(J12:J17)</f>
        <v>0</v>
      </c>
      <c r="H10" s="65">
        <f>SUM(H12:H16)</f>
        <v>817</v>
      </c>
      <c r="I10" s="65">
        <f>SUM(I12:I16)</f>
        <v>520</v>
      </c>
    </row>
    <row r="11" spans="2:5" ht="12.75" customHeight="1">
      <c r="B11" s="2"/>
      <c r="C11" s="66"/>
      <c r="D11" s="67"/>
      <c r="E11" s="67"/>
    </row>
    <row r="12" spans="2:9" ht="12.75">
      <c r="B12" s="2"/>
      <c r="C12" s="66" t="s">
        <v>60</v>
      </c>
      <c r="D12" s="67">
        <v>178</v>
      </c>
      <c r="E12" s="67">
        <v>210</v>
      </c>
      <c r="F12" s="67">
        <v>235</v>
      </c>
      <c r="G12" s="67">
        <v>267</v>
      </c>
      <c r="H12" s="67">
        <v>248</v>
      </c>
      <c r="I12" s="67">
        <v>279</v>
      </c>
    </row>
    <row r="13" spans="2:5" ht="12.75" customHeight="1">
      <c r="B13" s="2"/>
      <c r="C13" s="66"/>
      <c r="D13" s="67"/>
      <c r="E13" s="67"/>
    </row>
    <row r="14" spans="2:9" ht="14.25">
      <c r="B14" s="64"/>
      <c r="C14" s="66" t="s">
        <v>61</v>
      </c>
      <c r="D14" s="67">
        <v>119</v>
      </c>
      <c r="E14" s="67">
        <v>57</v>
      </c>
      <c r="F14" s="67">
        <v>126</v>
      </c>
      <c r="G14" s="67">
        <v>100</v>
      </c>
      <c r="H14" s="67">
        <v>80</v>
      </c>
      <c r="I14" s="67">
        <v>92</v>
      </c>
    </row>
    <row r="15" spans="2:5" ht="12" customHeight="1">
      <c r="B15" s="2"/>
      <c r="C15" s="66"/>
      <c r="D15" s="67"/>
      <c r="E15" s="67"/>
    </row>
    <row r="16" spans="2:9" ht="14.25">
      <c r="B16" s="64"/>
      <c r="C16" s="66" t="s">
        <v>93</v>
      </c>
      <c r="D16" s="67">
        <v>288</v>
      </c>
      <c r="E16" s="67">
        <v>276</v>
      </c>
      <c r="F16" s="67">
        <v>227</v>
      </c>
      <c r="G16" s="67">
        <v>248</v>
      </c>
      <c r="H16" s="67">
        <v>489</v>
      </c>
      <c r="I16" s="67">
        <v>149</v>
      </c>
    </row>
    <row r="17" spans="2:12" ht="15">
      <c r="B17" s="2"/>
      <c r="C17" s="68"/>
      <c r="D17" s="68"/>
      <c r="E17" s="68"/>
      <c r="F17" s="68"/>
      <c r="G17" s="68"/>
      <c r="H17" s="68"/>
      <c r="I17" s="7"/>
      <c r="J17" s="7"/>
      <c r="K17" s="7"/>
      <c r="L17" s="7"/>
    </row>
    <row r="19" spans="2:8" ht="14.25">
      <c r="B19" s="26"/>
      <c r="C19" s="56" t="s">
        <v>41</v>
      </c>
      <c r="H19" s="2"/>
    </row>
    <row r="20" spans="2:8" ht="14.25">
      <c r="B20" s="26">
        <v>1</v>
      </c>
      <c r="C20" s="69" t="s">
        <v>71</v>
      </c>
      <c r="H20" s="2"/>
    </row>
    <row r="21" spans="2:8" ht="14.25">
      <c r="B21" s="26"/>
      <c r="C21" s="70"/>
      <c r="H21" s="2"/>
    </row>
    <row r="22" spans="2:8" ht="14.25">
      <c r="B22" s="26"/>
      <c r="C22" s="28" t="s">
        <v>74</v>
      </c>
      <c r="H22" s="2"/>
    </row>
    <row r="23" ht="14.25">
      <c r="B23" s="29"/>
    </row>
    <row r="24" ht="9" customHeight="1"/>
    <row r="25" spans="2:6" ht="15.75">
      <c r="B25" s="52">
        <v>14.08</v>
      </c>
      <c r="C25" s="71" t="s">
        <v>127</v>
      </c>
      <c r="D25" s="71"/>
      <c r="E25" s="71"/>
      <c r="F25" s="71"/>
    </row>
    <row r="26" spans="3:6" ht="12.75">
      <c r="C26" s="72"/>
      <c r="D26" s="28"/>
      <c r="E26" s="28"/>
      <c r="F26" s="28"/>
    </row>
    <row r="27" spans="3:9" ht="12.75">
      <c r="C27" s="73" t="s">
        <v>107</v>
      </c>
      <c r="D27" s="74">
        <v>2010</v>
      </c>
      <c r="E27" s="74">
        <v>2011</v>
      </c>
      <c r="F27" s="74">
        <v>2012</v>
      </c>
      <c r="G27" s="74">
        <v>2013</v>
      </c>
      <c r="H27" s="74">
        <v>2014</v>
      </c>
      <c r="I27" s="74">
        <v>2015</v>
      </c>
    </row>
    <row r="28" spans="3:9" ht="12.75">
      <c r="C28" s="75"/>
      <c r="D28" s="76"/>
      <c r="E28" s="76"/>
      <c r="F28" s="76"/>
      <c r="G28" s="76"/>
      <c r="H28" s="76"/>
      <c r="I28" s="76"/>
    </row>
    <row r="29" spans="3:9" ht="12.75">
      <c r="C29" s="75" t="s">
        <v>108</v>
      </c>
      <c r="D29" s="77">
        <v>1971</v>
      </c>
      <c r="E29" s="77">
        <v>2418</v>
      </c>
      <c r="F29" s="77">
        <v>2776</v>
      </c>
      <c r="G29" s="78">
        <v>2712</v>
      </c>
      <c r="H29" s="78">
        <v>2805</v>
      </c>
      <c r="I29" s="78">
        <v>5414</v>
      </c>
    </row>
    <row r="30" spans="3:9" ht="12.75">
      <c r="C30" s="75"/>
      <c r="D30" s="77"/>
      <c r="E30" s="77"/>
      <c r="F30" s="77"/>
      <c r="G30" s="77"/>
      <c r="H30" s="77"/>
      <c r="I30" s="77"/>
    </row>
    <row r="31" spans="3:9" ht="12.75">
      <c r="C31" s="75" t="s">
        <v>109</v>
      </c>
      <c r="D31" s="76">
        <v>18300</v>
      </c>
      <c r="E31" s="76">
        <v>21167</v>
      </c>
      <c r="F31" s="76">
        <v>21976</v>
      </c>
      <c r="G31" s="76">
        <v>18678</v>
      </c>
      <c r="H31" s="76">
        <v>9905</v>
      </c>
      <c r="I31" s="76">
        <v>18892</v>
      </c>
    </row>
    <row r="32" spans="3:9" ht="12.75">
      <c r="C32" s="75"/>
      <c r="D32" s="76"/>
      <c r="E32" s="76"/>
      <c r="F32" s="76"/>
      <c r="G32" s="76"/>
      <c r="H32" s="76"/>
      <c r="I32" s="76"/>
    </row>
    <row r="33" spans="3:9" ht="12.75">
      <c r="C33" s="75" t="s">
        <v>114</v>
      </c>
      <c r="D33" s="77">
        <v>152</v>
      </c>
      <c r="E33" s="77">
        <v>99</v>
      </c>
      <c r="F33" s="79">
        <v>0</v>
      </c>
      <c r="G33" s="79">
        <v>148</v>
      </c>
      <c r="H33" s="79">
        <v>0</v>
      </c>
      <c r="I33" s="79">
        <v>0</v>
      </c>
    </row>
    <row r="34" spans="3:9" ht="12.75">
      <c r="C34" s="75"/>
      <c r="D34" s="77"/>
      <c r="E34" s="77"/>
      <c r="F34" s="77"/>
      <c r="G34" s="77"/>
      <c r="H34" s="77"/>
      <c r="I34" s="77"/>
    </row>
    <row r="35" spans="3:9" ht="12.75">
      <c r="C35" s="80" t="s">
        <v>21</v>
      </c>
      <c r="D35" s="81">
        <v>20423</v>
      </c>
      <c r="E35" s="81">
        <v>23684</v>
      </c>
      <c r="F35" s="81">
        <v>24752</v>
      </c>
      <c r="G35" s="81">
        <v>21538</v>
      </c>
      <c r="H35" s="81">
        <f>SUM(H29:H33)</f>
        <v>12710</v>
      </c>
      <c r="I35" s="81">
        <f>SUM(I29:I33)</f>
        <v>24306</v>
      </c>
    </row>
    <row r="37" ht="12.75">
      <c r="C37" s="25" t="s">
        <v>41</v>
      </c>
    </row>
    <row r="38" ht="12.75">
      <c r="C38" s="1" t="s">
        <v>116</v>
      </c>
    </row>
    <row r="39" ht="12.75">
      <c r="C39" s="1" t="s">
        <v>117</v>
      </c>
    </row>
    <row r="40" spans="3:9" ht="12.75">
      <c r="C40" s="82" t="s">
        <v>118</v>
      </c>
      <c r="D40" s="28"/>
      <c r="E40" s="28"/>
      <c r="F40" s="28"/>
      <c r="G40" s="28"/>
      <c r="H40" s="28"/>
      <c r="I40" s="28"/>
    </row>
    <row r="41" ht="12.75">
      <c r="C41" s="1" t="s">
        <v>119</v>
      </c>
    </row>
    <row r="43" ht="12.75">
      <c r="C43" s="25" t="s">
        <v>113</v>
      </c>
    </row>
  </sheetData>
  <sheetProtection/>
  <mergeCells count="3">
    <mergeCell ref="C7:C8"/>
    <mergeCell ref="C5:J5"/>
    <mergeCell ref="D7:K7"/>
  </mergeCells>
  <printOptions horizontalCentered="1"/>
  <pageMargins left="0.25" right="0.25" top="1" bottom="0" header="0.511811023622047" footer="0.43"/>
  <pageSetup horizontalDpi="600" verticalDpi="600" orientation="portrait" scale="74" r:id="rId3"/>
  <legacyDrawing r:id="rId2"/>
  <oleObjects>
    <oleObject progId="MSPhotoEd.3" shapeId="16738505" r:id="rId1"/>
  </oleObjects>
</worksheet>
</file>

<file path=xl/worksheets/sheet4.xml><?xml version="1.0" encoding="utf-8"?>
<worksheet xmlns="http://schemas.openxmlformats.org/spreadsheetml/2006/main" xmlns:r="http://schemas.openxmlformats.org/officeDocument/2006/relationships">
  <sheetPr>
    <tabColor rgb="FFFFFF00"/>
  </sheetPr>
  <dimension ref="B2:K57"/>
  <sheetViews>
    <sheetView zoomScaleSheetLayoutView="100" zoomScalePageLayoutView="0" workbookViewId="0" topLeftCell="A1">
      <selection activeCell="J4" sqref="J4"/>
    </sheetView>
  </sheetViews>
  <sheetFormatPr defaultColWidth="9.140625" defaultRowHeight="12.75"/>
  <cols>
    <col min="1" max="1" width="9.140625" style="1" customWidth="1"/>
    <col min="2" max="2" width="8.8515625" style="1" customWidth="1"/>
    <col min="3" max="3" width="31.57421875" style="1" customWidth="1"/>
    <col min="4" max="4" width="10.28125" style="1" customWidth="1"/>
    <col min="5" max="5" width="3.57421875" style="1" customWidth="1"/>
    <col min="6" max="6" width="8.140625" style="1" customWidth="1"/>
    <col min="7" max="7" width="9.57421875" style="1" customWidth="1"/>
    <col min="8" max="8" width="9.7109375" style="1" customWidth="1"/>
    <col min="9" max="16384" width="9.140625" style="1" customWidth="1"/>
  </cols>
  <sheetData>
    <row r="1" ht="12.75"/>
    <row r="2" ht="15">
      <c r="K2" s="4" t="s">
        <v>132</v>
      </c>
    </row>
    <row r="3" ht="12.75"/>
    <row r="4" ht="13.5" customHeight="1">
      <c r="H4" s="4"/>
    </row>
    <row r="5" ht="9" customHeight="1"/>
    <row r="6" ht="12.75" customHeight="1"/>
    <row r="7" spans="2:8" ht="15.75">
      <c r="B7" s="5">
        <v>14.09</v>
      </c>
      <c r="C7" s="48" t="s">
        <v>134</v>
      </c>
      <c r="D7" s="48"/>
      <c r="E7" s="48"/>
      <c r="F7" s="48"/>
      <c r="G7" s="48"/>
      <c r="H7" s="48"/>
    </row>
    <row r="8" spans="2:8" ht="15.75">
      <c r="B8" s="5"/>
      <c r="C8" s="84"/>
      <c r="D8" s="84"/>
      <c r="E8" s="84"/>
      <c r="F8" s="84"/>
      <c r="G8" s="84"/>
      <c r="H8" s="84"/>
    </row>
    <row r="9" spans="3:11" ht="26.25" customHeight="1">
      <c r="C9" s="25" t="s">
        <v>64</v>
      </c>
      <c r="D9" s="85" t="s">
        <v>7</v>
      </c>
      <c r="E9" s="86"/>
      <c r="F9" s="86"/>
      <c r="G9" s="86"/>
      <c r="H9" s="2"/>
      <c r="I9" s="87"/>
      <c r="J9" s="87"/>
      <c r="K9" s="87"/>
    </row>
    <row r="10" spans="3:11" ht="12.75">
      <c r="C10" s="88"/>
      <c r="D10" s="89"/>
      <c r="E10" s="88"/>
      <c r="F10" s="90">
        <v>2010</v>
      </c>
      <c r="G10" s="90">
        <v>2011</v>
      </c>
      <c r="H10" s="90">
        <v>2012</v>
      </c>
      <c r="I10" s="90">
        <v>2013</v>
      </c>
      <c r="J10" s="90">
        <v>2014</v>
      </c>
      <c r="K10" s="90">
        <v>2015</v>
      </c>
    </row>
    <row r="11" spans="3:11" ht="12.75">
      <c r="C11" s="57"/>
      <c r="D11" s="91"/>
      <c r="E11" s="57"/>
      <c r="F11" s="92"/>
      <c r="G11" s="92"/>
      <c r="H11" s="92"/>
      <c r="I11" s="92"/>
      <c r="J11" s="92"/>
      <c r="K11" s="92"/>
    </row>
    <row r="12" spans="3:11" ht="12.75">
      <c r="C12" s="93" t="s">
        <v>8</v>
      </c>
      <c r="D12" s="94" t="s">
        <v>9</v>
      </c>
      <c r="E12" s="95"/>
      <c r="F12" s="96">
        <v>1099</v>
      </c>
      <c r="G12" s="97">
        <v>0</v>
      </c>
      <c r="H12" s="97">
        <v>0</v>
      </c>
      <c r="I12" s="97">
        <v>0</v>
      </c>
      <c r="J12" s="97">
        <v>0</v>
      </c>
      <c r="K12" s="97"/>
    </row>
    <row r="13" spans="3:11" ht="12.75">
      <c r="C13" s="98" t="s">
        <v>86</v>
      </c>
      <c r="D13" s="94" t="s">
        <v>9</v>
      </c>
      <c r="E13" s="96"/>
      <c r="F13" s="96">
        <v>1106</v>
      </c>
      <c r="G13" s="96">
        <v>1158</v>
      </c>
      <c r="H13" s="96">
        <v>657</v>
      </c>
      <c r="I13" s="99">
        <v>571</v>
      </c>
      <c r="J13" s="99">
        <v>1469</v>
      </c>
      <c r="K13" s="99">
        <v>1575</v>
      </c>
    </row>
    <row r="14" spans="3:11" ht="12.75">
      <c r="C14" s="98" t="s">
        <v>87</v>
      </c>
      <c r="D14" s="94" t="s">
        <v>9</v>
      </c>
      <c r="E14" s="96"/>
      <c r="F14" s="96"/>
      <c r="G14" s="96">
        <v>1237</v>
      </c>
      <c r="H14" s="96">
        <v>2052</v>
      </c>
      <c r="I14" s="99">
        <f>1668+381</f>
        <v>2049</v>
      </c>
      <c r="J14" s="99">
        <v>1299</v>
      </c>
      <c r="K14" s="99">
        <v>1392</v>
      </c>
    </row>
    <row r="15" spans="4:8" ht="12.75">
      <c r="D15" s="94"/>
      <c r="E15" s="95"/>
      <c r="F15" s="95"/>
      <c r="G15" s="95"/>
      <c r="H15" s="95"/>
    </row>
    <row r="16" spans="3:11" ht="12.75">
      <c r="C16" s="1" t="s">
        <v>32</v>
      </c>
      <c r="D16" s="94" t="s">
        <v>9</v>
      </c>
      <c r="E16" s="95"/>
      <c r="F16" s="95">
        <v>367</v>
      </c>
      <c r="G16" s="95">
        <v>227</v>
      </c>
      <c r="H16" s="95">
        <v>348</v>
      </c>
      <c r="I16" s="1">
        <f>314+83</f>
        <v>397</v>
      </c>
      <c r="J16" s="1">
        <v>430</v>
      </c>
      <c r="K16" s="1">
        <v>463</v>
      </c>
    </row>
    <row r="17" spans="3:11" ht="12.75">
      <c r="C17" s="1" t="s">
        <v>115</v>
      </c>
      <c r="D17" s="94" t="s">
        <v>51</v>
      </c>
      <c r="E17" s="95"/>
      <c r="F17" s="95">
        <v>0</v>
      </c>
      <c r="G17" s="95">
        <v>0</v>
      </c>
      <c r="H17" s="95">
        <v>0</v>
      </c>
      <c r="I17" s="1">
        <v>0</v>
      </c>
      <c r="J17" s="1">
        <v>54</v>
      </c>
      <c r="K17" s="1">
        <v>77</v>
      </c>
    </row>
    <row r="18" spans="3:8" ht="12.75">
      <c r="C18" s="1" t="s">
        <v>33</v>
      </c>
      <c r="D18" s="94"/>
      <c r="E18" s="95"/>
      <c r="F18" s="95"/>
      <c r="G18" s="95"/>
      <c r="H18" s="95"/>
    </row>
    <row r="19" spans="3:11" ht="12.75">
      <c r="C19" s="1" t="s">
        <v>34</v>
      </c>
      <c r="D19" s="100" t="s">
        <v>9</v>
      </c>
      <c r="E19" s="101"/>
      <c r="F19" s="101">
        <v>112</v>
      </c>
      <c r="G19" s="101">
        <v>137</v>
      </c>
      <c r="H19" s="101">
        <v>93</v>
      </c>
      <c r="I19" s="102">
        <v>142</v>
      </c>
      <c r="J19" s="102">
        <v>180</v>
      </c>
      <c r="K19" s="102">
        <v>142</v>
      </c>
    </row>
    <row r="20" spans="3:8" ht="12.75">
      <c r="C20" s="1" t="s">
        <v>33</v>
      </c>
      <c r="D20" s="94"/>
      <c r="E20" s="95"/>
      <c r="F20" s="95"/>
      <c r="G20" s="95"/>
      <c r="H20" s="95"/>
    </row>
    <row r="21" spans="3:11" ht="12.75">
      <c r="C21" s="1" t="s">
        <v>35</v>
      </c>
      <c r="D21" s="94" t="s">
        <v>9</v>
      </c>
      <c r="E21" s="95"/>
      <c r="F21" s="95">
        <v>97</v>
      </c>
      <c r="G21" s="95">
        <v>58</v>
      </c>
      <c r="H21" s="95">
        <v>85</v>
      </c>
      <c r="I21" s="1">
        <f>90+2</f>
        <v>92</v>
      </c>
      <c r="J21" s="1">
        <v>109</v>
      </c>
      <c r="K21" s="1">
        <v>179</v>
      </c>
    </row>
    <row r="22" spans="3:11" ht="12.75">
      <c r="C22" s="1" t="s">
        <v>36</v>
      </c>
      <c r="D22" s="94" t="s">
        <v>9</v>
      </c>
      <c r="E22" s="95"/>
      <c r="F22" s="95">
        <v>31</v>
      </c>
      <c r="G22" s="95">
        <v>39</v>
      </c>
      <c r="H22" s="95">
        <v>21</v>
      </c>
      <c r="I22" s="1">
        <f>10+2</f>
        <v>12</v>
      </c>
      <c r="J22" s="1">
        <v>38</v>
      </c>
      <c r="K22" s="1">
        <v>21</v>
      </c>
    </row>
    <row r="23" spans="3:8" ht="12.75">
      <c r="C23" s="1" t="s">
        <v>33</v>
      </c>
      <c r="D23" s="94"/>
      <c r="E23" s="95"/>
      <c r="F23" s="95"/>
      <c r="G23" s="95"/>
      <c r="H23" s="95"/>
    </row>
    <row r="24" spans="3:11" ht="12.75">
      <c r="C24" s="1" t="s">
        <v>37</v>
      </c>
      <c r="D24" s="94" t="s">
        <v>9</v>
      </c>
      <c r="E24" s="95"/>
      <c r="F24" s="95">
        <v>69</v>
      </c>
      <c r="G24" s="95">
        <v>153</v>
      </c>
      <c r="H24" s="95">
        <v>46</v>
      </c>
      <c r="I24" s="1">
        <v>55</v>
      </c>
      <c r="J24" s="1">
        <v>73</v>
      </c>
      <c r="K24" s="1">
        <v>62</v>
      </c>
    </row>
    <row r="25" spans="3:8" ht="12.75">
      <c r="C25" s="1" t="s">
        <v>33</v>
      </c>
      <c r="D25" s="94"/>
      <c r="E25" s="95"/>
      <c r="F25" s="95"/>
      <c r="G25" s="95"/>
      <c r="H25" s="95"/>
    </row>
    <row r="26" spans="3:11" ht="12.75">
      <c r="C26" s="1" t="s">
        <v>38</v>
      </c>
      <c r="D26" s="94" t="s">
        <v>10</v>
      </c>
      <c r="E26" s="95"/>
      <c r="F26" s="95">
        <v>21</v>
      </c>
      <c r="G26" s="95">
        <v>13</v>
      </c>
      <c r="H26" s="95">
        <v>0</v>
      </c>
      <c r="I26" s="1">
        <v>2</v>
      </c>
      <c r="J26" s="1">
        <v>3</v>
      </c>
      <c r="K26" s="1">
        <v>27</v>
      </c>
    </row>
    <row r="27" spans="3:11" ht="12.75">
      <c r="C27" s="1" t="s">
        <v>39</v>
      </c>
      <c r="D27" s="94" t="s">
        <v>10</v>
      </c>
      <c r="E27" s="95"/>
      <c r="F27" s="95">
        <v>24</v>
      </c>
      <c r="G27" s="95">
        <v>39</v>
      </c>
      <c r="H27" s="95">
        <v>38</v>
      </c>
      <c r="I27" s="1">
        <v>13</v>
      </c>
      <c r="J27" s="1">
        <v>15</v>
      </c>
      <c r="K27" s="1">
        <v>65</v>
      </c>
    </row>
    <row r="28" spans="3:11" ht="12.75">
      <c r="C28" s="1" t="s">
        <v>40</v>
      </c>
      <c r="D28" s="94" t="s">
        <v>11</v>
      </c>
      <c r="E28" s="95"/>
      <c r="F28" s="95">
        <v>18</v>
      </c>
      <c r="G28" s="95">
        <v>21</v>
      </c>
      <c r="H28" s="95">
        <v>20</v>
      </c>
      <c r="I28" s="1">
        <v>6</v>
      </c>
      <c r="J28" s="1">
        <v>5</v>
      </c>
      <c r="K28" s="1">
        <v>7</v>
      </c>
    </row>
    <row r="29" spans="3:8" ht="12.75">
      <c r="C29" s="1" t="s">
        <v>33</v>
      </c>
      <c r="D29" s="94"/>
      <c r="E29" s="95"/>
      <c r="F29" s="95"/>
      <c r="G29" s="95"/>
      <c r="H29" s="95"/>
    </row>
    <row r="30" spans="3:11" ht="12.75">
      <c r="C30" s="1" t="s">
        <v>75</v>
      </c>
      <c r="D30" s="94" t="s">
        <v>12</v>
      </c>
      <c r="E30" s="95"/>
      <c r="F30" s="95">
        <v>92</v>
      </c>
      <c r="G30" s="95">
        <v>430</v>
      </c>
      <c r="H30" s="95">
        <v>0</v>
      </c>
      <c r="I30" s="95">
        <v>0</v>
      </c>
      <c r="J30" s="95">
        <v>0</v>
      </c>
      <c r="K30" s="95">
        <v>0</v>
      </c>
    </row>
    <row r="31" spans="3:11" ht="12.75">
      <c r="C31" s="1" t="s">
        <v>75</v>
      </c>
      <c r="D31" s="94" t="s">
        <v>13</v>
      </c>
      <c r="E31" s="95"/>
      <c r="F31" s="95">
        <v>394</v>
      </c>
      <c r="G31" s="95">
        <v>23</v>
      </c>
      <c r="H31" s="95">
        <v>0</v>
      </c>
      <c r="I31" s="95">
        <v>0</v>
      </c>
      <c r="J31" s="95">
        <v>0</v>
      </c>
      <c r="K31" s="95">
        <v>0</v>
      </c>
    </row>
    <row r="32" spans="3:11" ht="12.75">
      <c r="C32" s="103" t="s">
        <v>75</v>
      </c>
      <c r="D32" s="94" t="s">
        <v>9</v>
      </c>
      <c r="E32" s="104"/>
      <c r="F32" s="104">
        <v>0</v>
      </c>
      <c r="G32" s="104">
        <v>0</v>
      </c>
      <c r="H32" s="104">
        <v>0</v>
      </c>
      <c r="I32" s="104">
        <v>0</v>
      </c>
      <c r="J32" s="104">
        <v>0</v>
      </c>
      <c r="K32" s="104">
        <v>0</v>
      </c>
    </row>
    <row r="33" spans="3:11" ht="12.75">
      <c r="C33" s="2"/>
      <c r="D33" s="94"/>
      <c r="E33" s="104"/>
      <c r="F33" s="104"/>
      <c r="G33" s="104"/>
      <c r="H33" s="104"/>
      <c r="I33" s="104"/>
      <c r="J33" s="104"/>
      <c r="K33" s="104"/>
    </row>
    <row r="34" spans="3:11" ht="12.75">
      <c r="C34" s="2" t="s">
        <v>88</v>
      </c>
      <c r="D34" s="94" t="s">
        <v>91</v>
      </c>
      <c r="E34" s="104"/>
      <c r="F34" s="104">
        <v>0</v>
      </c>
      <c r="G34" s="104">
        <v>5</v>
      </c>
      <c r="H34" s="104">
        <v>20</v>
      </c>
      <c r="I34" s="104">
        <v>0</v>
      </c>
      <c r="J34" s="104">
        <v>0</v>
      </c>
      <c r="K34" s="104">
        <v>0</v>
      </c>
    </row>
    <row r="35" spans="3:11" ht="12.75">
      <c r="C35" s="2" t="s">
        <v>89</v>
      </c>
      <c r="D35" s="94" t="s">
        <v>9</v>
      </c>
      <c r="E35" s="104"/>
      <c r="F35" s="104">
        <v>0</v>
      </c>
      <c r="G35" s="104">
        <v>13</v>
      </c>
      <c r="H35" s="104">
        <v>8</v>
      </c>
      <c r="I35" s="104">
        <v>0</v>
      </c>
      <c r="J35" s="104">
        <v>0</v>
      </c>
      <c r="K35" s="104">
        <v>0</v>
      </c>
    </row>
    <row r="36" spans="3:11" ht="12.75">
      <c r="C36" s="2" t="s">
        <v>90</v>
      </c>
      <c r="D36" s="94" t="s">
        <v>91</v>
      </c>
      <c r="E36" s="104"/>
      <c r="F36" s="104">
        <v>0</v>
      </c>
      <c r="G36" s="104">
        <v>24</v>
      </c>
      <c r="H36" s="104">
        <v>0</v>
      </c>
      <c r="I36" s="104">
        <v>0</v>
      </c>
      <c r="J36" s="104">
        <v>0</v>
      </c>
      <c r="K36" s="104">
        <v>0</v>
      </c>
    </row>
    <row r="37" spans="3:8" ht="12.75">
      <c r="C37" s="2"/>
      <c r="D37" s="94"/>
      <c r="E37" s="104"/>
      <c r="F37" s="104"/>
      <c r="G37" s="104"/>
      <c r="H37" s="104"/>
    </row>
    <row r="38" spans="3:11" ht="12.75">
      <c r="C38" s="105">
        <v>44134</v>
      </c>
      <c r="D38" s="94" t="s">
        <v>94</v>
      </c>
      <c r="E38" s="104"/>
      <c r="F38" s="104"/>
      <c r="G38" s="104"/>
      <c r="H38" s="104">
        <v>128</v>
      </c>
      <c r="I38" s="2">
        <v>129</v>
      </c>
      <c r="J38" s="2">
        <v>119</v>
      </c>
      <c r="K38" s="2">
        <v>220</v>
      </c>
    </row>
    <row r="39" spans="3:11" ht="12.75">
      <c r="C39" s="102" t="s">
        <v>46</v>
      </c>
      <c r="D39" s="100" t="s">
        <v>53</v>
      </c>
      <c r="E39" s="104"/>
      <c r="F39" s="104">
        <v>5</v>
      </c>
      <c r="G39" s="104">
        <v>13</v>
      </c>
      <c r="H39" s="104">
        <v>90</v>
      </c>
      <c r="I39" s="1">
        <v>77</v>
      </c>
      <c r="J39" s="1">
        <v>80</v>
      </c>
      <c r="K39" s="1">
        <v>66</v>
      </c>
    </row>
    <row r="40" spans="3:11" ht="12.75">
      <c r="C40" s="102" t="s">
        <v>47</v>
      </c>
      <c r="D40" s="100" t="s">
        <v>54</v>
      </c>
      <c r="E40" s="104"/>
      <c r="F40" s="104">
        <v>3</v>
      </c>
      <c r="G40" s="104">
        <v>28</v>
      </c>
      <c r="H40" s="104">
        <v>42</v>
      </c>
      <c r="I40" s="1">
        <v>49</v>
      </c>
      <c r="J40" s="1">
        <v>94</v>
      </c>
      <c r="K40" s="1">
        <v>139</v>
      </c>
    </row>
    <row r="41" spans="3:11" ht="12.75">
      <c r="C41" s="102" t="s">
        <v>95</v>
      </c>
      <c r="D41" s="100" t="s">
        <v>9</v>
      </c>
      <c r="E41" s="104"/>
      <c r="F41" s="104"/>
      <c r="G41" s="104"/>
      <c r="H41" s="104">
        <v>31</v>
      </c>
      <c r="I41" s="2">
        <v>83</v>
      </c>
      <c r="J41" s="2">
        <v>70</v>
      </c>
      <c r="K41" s="2">
        <v>116</v>
      </c>
    </row>
    <row r="42" spans="3:11" ht="12.75">
      <c r="C42" s="102" t="s">
        <v>48</v>
      </c>
      <c r="D42" s="100" t="s">
        <v>9</v>
      </c>
      <c r="E42" s="104"/>
      <c r="F42" s="104">
        <v>14</v>
      </c>
      <c r="G42" s="104">
        <v>59</v>
      </c>
      <c r="H42" s="104">
        <v>53</v>
      </c>
      <c r="I42" s="1">
        <f>53+11</f>
        <v>64</v>
      </c>
      <c r="J42" s="1">
        <v>37</v>
      </c>
      <c r="K42" s="1">
        <v>30</v>
      </c>
    </row>
    <row r="43" spans="3:11" ht="12.75">
      <c r="C43" s="102" t="s">
        <v>49</v>
      </c>
      <c r="D43" s="100" t="s">
        <v>51</v>
      </c>
      <c r="E43" s="104"/>
      <c r="F43" s="104">
        <v>7</v>
      </c>
      <c r="G43" s="104">
        <v>18</v>
      </c>
      <c r="H43" s="104">
        <v>5</v>
      </c>
      <c r="I43" s="1">
        <v>21</v>
      </c>
      <c r="J43" s="1">
        <v>22</v>
      </c>
      <c r="K43" s="1">
        <v>19</v>
      </c>
    </row>
    <row r="44" spans="3:11" ht="12.75">
      <c r="C44" s="106" t="s">
        <v>50</v>
      </c>
      <c r="D44" s="107" t="s">
        <v>52</v>
      </c>
      <c r="E44" s="108"/>
      <c r="F44" s="108">
        <v>5</v>
      </c>
      <c r="G44" s="108">
        <v>10</v>
      </c>
      <c r="H44" s="108">
        <v>3</v>
      </c>
      <c r="I44" s="7">
        <f>7</f>
        <v>7</v>
      </c>
      <c r="J44" s="7">
        <v>8</v>
      </c>
      <c r="K44" s="7">
        <v>4</v>
      </c>
    </row>
    <row r="45" spans="3:8" ht="12.75">
      <c r="C45" s="72"/>
      <c r="D45" s="109"/>
      <c r="E45" s="104"/>
      <c r="F45" s="104"/>
      <c r="G45" s="104"/>
      <c r="H45" s="104"/>
    </row>
    <row r="46" spans="3:8" ht="12.75">
      <c r="C46" s="25" t="s">
        <v>41</v>
      </c>
      <c r="H46" s="110"/>
    </row>
    <row r="47" spans="2:8" ht="27" customHeight="1">
      <c r="B47" s="26"/>
      <c r="C47" s="111" t="s">
        <v>101</v>
      </c>
      <c r="D47" s="112"/>
      <c r="E47" s="112"/>
      <c r="F47" s="112"/>
      <c r="G47" s="112"/>
      <c r="H47" s="112"/>
    </row>
    <row r="48" spans="2:8" ht="25.5" customHeight="1">
      <c r="B48" s="113"/>
      <c r="C48" s="112" t="s">
        <v>62</v>
      </c>
      <c r="D48" s="112"/>
      <c r="E48" s="112"/>
      <c r="F48" s="112"/>
      <c r="G48" s="112"/>
      <c r="H48" s="112"/>
    </row>
    <row r="49" spans="3:8" ht="27.75" customHeight="1">
      <c r="C49" s="112" t="s">
        <v>102</v>
      </c>
      <c r="D49" s="112"/>
      <c r="E49" s="112"/>
      <c r="F49" s="112"/>
      <c r="G49" s="112"/>
      <c r="H49" s="112"/>
    </row>
    <row r="50" spans="3:8" ht="38.25" customHeight="1">
      <c r="C50" s="111" t="s">
        <v>66</v>
      </c>
      <c r="D50" s="112"/>
      <c r="E50" s="112"/>
      <c r="F50" s="112"/>
      <c r="G50" s="112"/>
      <c r="H50" s="112"/>
    </row>
    <row r="51" spans="3:8" ht="49.5" customHeight="1">
      <c r="C51" s="111" t="s">
        <v>65</v>
      </c>
      <c r="D51" s="112"/>
      <c r="E51" s="112"/>
      <c r="F51" s="112"/>
      <c r="G51" s="112"/>
      <c r="H51" s="112"/>
    </row>
    <row r="52" spans="3:8" ht="27" customHeight="1">
      <c r="C52" s="111" t="s">
        <v>63</v>
      </c>
      <c r="D52" s="112"/>
      <c r="E52" s="112"/>
      <c r="F52" s="112"/>
      <c r="G52" s="112"/>
      <c r="H52" s="112"/>
    </row>
    <row r="53" ht="15" customHeight="1">
      <c r="C53" s="28" t="s">
        <v>103</v>
      </c>
    </row>
    <row r="54" spans="3:8" ht="36.75" customHeight="1">
      <c r="C54" s="111" t="s">
        <v>104</v>
      </c>
      <c r="D54" s="111"/>
      <c r="E54" s="111"/>
      <c r="F54" s="111"/>
      <c r="G54" s="111"/>
      <c r="H54" s="111"/>
    </row>
    <row r="55" ht="12.75">
      <c r="H55" s="2"/>
    </row>
    <row r="56" spans="2:8" ht="14.25">
      <c r="B56" s="26"/>
      <c r="C56" s="28" t="s">
        <v>73</v>
      </c>
      <c r="H56" s="2"/>
    </row>
    <row r="57" ht="14.25">
      <c r="B57" s="29"/>
    </row>
    <row r="58" ht="9" customHeight="1"/>
  </sheetData>
  <sheetProtection/>
  <mergeCells count="9">
    <mergeCell ref="C54:H54"/>
    <mergeCell ref="C49:H49"/>
    <mergeCell ref="C50:H50"/>
    <mergeCell ref="C7:H7"/>
    <mergeCell ref="E9:G9"/>
    <mergeCell ref="C47:H47"/>
    <mergeCell ref="C48:H48"/>
    <mergeCell ref="C51:H51"/>
    <mergeCell ref="C52:H52"/>
  </mergeCells>
  <printOptions horizontalCentered="1"/>
  <pageMargins left="0.25" right="0.25" top="1" bottom="0" header="0.511811023622047" footer="0.43"/>
  <pageSetup horizontalDpi="600" verticalDpi="600" orientation="portrait" scale="80" r:id="rId3"/>
  <ignoredErrors>
    <ignoredError sqref="C12:C13" twoDigitTextYear="1"/>
  </ignoredErrors>
  <legacyDrawing r:id="rId2"/>
  <oleObjects>
    <oleObject progId="MSPhotoEd.3" shapeId="5669120" r:id="rId1"/>
  </oleObjects>
</worksheet>
</file>

<file path=xl/worksheets/sheet5.xml><?xml version="1.0" encoding="utf-8"?>
<worksheet xmlns="http://schemas.openxmlformats.org/spreadsheetml/2006/main" xmlns:r="http://schemas.openxmlformats.org/officeDocument/2006/relationships">
  <dimension ref="B2:J30"/>
  <sheetViews>
    <sheetView zoomScalePageLayoutView="0" workbookViewId="0" topLeftCell="A1">
      <selection activeCell="J3" sqref="J3"/>
    </sheetView>
  </sheetViews>
  <sheetFormatPr defaultColWidth="9.140625" defaultRowHeight="12.75"/>
  <cols>
    <col min="1" max="16384" width="9.140625" style="1" customWidth="1"/>
  </cols>
  <sheetData>
    <row r="2" ht="15">
      <c r="J2" s="4" t="s">
        <v>132</v>
      </c>
    </row>
    <row r="5" spans="2:10" ht="15.75">
      <c r="B5" s="5">
        <v>14.1</v>
      </c>
      <c r="C5" s="47" t="s">
        <v>22</v>
      </c>
      <c r="D5" s="47"/>
      <c r="E5" s="47"/>
      <c r="F5" s="47"/>
      <c r="G5" s="47"/>
      <c r="H5" s="47"/>
      <c r="I5" s="47"/>
      <c r="J5" s="37"/>
    </row>
    <row r="6" spans="2:10" ht="15.75">
      <c r="B6" s="5"/>
      <c r="C6" s="6"/>
      <c r="D6" s="6"/>
      <c r="E6" s="6"/>
      <c r="F6" s="6"/>
      <c r="G6" s="6"/>
      <c r="H6" s="6"/>
      <c r="I6" s="6"/>
      <c r="J6" s="37"/>
    </row>
    <row r="7" spans="3:10" ht="12.75">
      <c r="C7" s="114" t="s">
        <v>14</v>
      </c>
      <c r="D7" s="114"/>
      <c r="E7" s="115"/>
      <c r="F7" s="116" t="s">
        <v>26</v>
      </c>
      <c r="G7" s="117"/>
      <c r="H7" s="117"/>
      <c r="I7" s="117"/>
      <c r="J7" s="2"/>
    </row>
    <row r="8" spans="3:10" ht="12.75">
      <c r="C8" s="114"/>
      <c r="D8" s="114"/>
      <c r="E8" s="114"/>
      <c r="F8" s="118"/>
      <c r="G8" s="114"/>
      <c r="H8" s="114"/>
      <c r="I8" s="119"/>
      <c r="J8" s="92"/>
    </row>
    <row r="9" spans="3:10" ht="12.75">
      <c r="C9" s="57" t="s">
        <v>21</v>
      </c>
      <c r="D9" s="57"/>
      <c r="E9" s="57"/>
      <c r="F9" s="120"/>
      <c r="G9" s="92">
        <f>SUM(G11:G21)</f>
        <v>302</v>
      </c>
      <c r="H9" s="57"/>
      <c r="J9" s="92"/>
    </row>
    <row r="10" spans="5:10" ht="12.75">
      <c r="E10" s="2"/>
      <c r="F10" s="121"/>
      <c r="G10" s="122"/>
      <c r="J10" s="2"/>
    </row>
    <row r="11" spans="3:10" ht="12.75">
      <c r="C11" s="123" t="s">
        <v>16</v>
      </c>
      <c r="D11" s="123"/>
      <c r="E11" s="110"/>
      <c r="F11" s="121"/>
      <c r="G11" s="122">
        <v>40</v>
      </c>
      <c r="J11" s="110"/>
    </row>
    <row r="12" spans="3:10" ht="12.75">
      <c r="C12" s="98"/>
      <c r="D12" s="98"/>
      <c r="E12" s="110"/>
      <c r="F12" s="124"/>
      <c r="G12" s="125"/>
      <c r="H12" s="99"/>
      <c r="J12" s="110"/>
    </row>
    <row r="13" spans="3:10" ht="12.75">
      <c r="C13" s="1" t="s">
        <v>15</v>
      </c>
      <c r="E13" s="110"/>
      <c r="F13" s="121"/>
      <c r="G13" s="122">
        <v>32</v>
      </c>
      <c r="J13" s="110"/>
    </row>
    <row r="14" spans="5:10" ht="12.75">
      <c r="E14" s="110"/>
      <c r="F14" s="121"/>
      <c r="G14" s="122"/>
      <c r="J14" s="110"/>
    </row>
    <row r="15" spans="3:10" ht="12.75">
      <c r="C15" s="1" t="s">
        <v>17</v>
      </c>
      <c r="E15" s="110"/>
      <c r="F15" s="121"/>
      <c r="G15" s="122">
        <v>93</v>
      </c>
      <c r="J15" s="110"/>
    </row>
    <row r="16" spans="5:10" ht="12.75">
      <c r="E16" s="110"/>
      <c r="F16" s="121"/>
      <c r="G16" s="122"/>
      <c r="J16" s="110"/>
    </row>
    <row r="17" spans="3:10" ht="12.75">
      <c r="C17" s="1" t="s">
        <v>18</v>
      </c>
      <c r="E17" s="110"/>
      <c r="F17" s="121"/>
      <c r="G17" s="122">
        <v>40</v>
      </c>
      <c r="J17" s="110"/>
    </row>
    <row r="18" spans="3:10" ht="12.75">
      <c r="C18" s="72"/>
      <c r="D18" s="72"/>
      <c r="E18" s="109"/>
      <c r="F18" s="126"/>
      <c r="G18" s="109"/>
      <c r="H18" s="72"/>
      <c r="J18" s="110"/>
    </row>
    <row r="19" spans="3:10" ht="12.75">
      <c r="C19" s="1" t="s">
        <v>19</v>
      </c>
      <c r="E19" s="110"/>
      <c r="F19" s="121"/>
      <c r="G19" s="122">
        <v>81</v>
      </c>
      <c r="J19" s="110"/>
    </row>
    <row r="20" spans="5:10" ht="12.75">
      <c r="E20" s="110"/>
      <c r="F20" s="121"/>
      <c r="G20" s="122"/>
      <c r="J20" s="110"/>
    </row>
    <row r="21" spans="3:10" ht="12.75">
      <c r="C21" s="7" t="s">
        <v>20</v>
      </c>
      <c r="D21" s="7"/>
      <c r="E21" s="127"/>
      <c r="F21" s="128"/>
      <c r="G21" s="127">
        <v>16</v>
      </c>
      <c r="H21" s="7"/>
      <c r="I21" s="7"/>
      <c r="J21" s="110"/>
    </row>
    <row r="22" spans="3:10" ht="12.75">
      <c r="C22" s="2"/>
      <c r="D22" s="2"/>
      <c r="E22" s="110"/>
      <c r="F22" s="2"/>
      <c r="G22" s="110"/>
      <c r="H22" s="2"/>
      <c r="J22" s="110"/>
    </row>
    <row r="23" spans="3:10" ht="12.75">
      <c r="C23" s="25" t="s">
        <v>41</v>
      </c>
      <c r="D23" s="25"/>
      <c r="E23" s="110"/>
      <c r="F23" s="2"/>
      <c r="G23" s="2"/>
      <c r="H23" s="2"/>
      <c r="I23" s="2"/>
      <c r="J23" s="110"/>
    </row>
    <row r="24" spans="2:10" ht="14.25">
      <c r="B24" s="113">
        <v>1</v>
      </c>
      <c r="C24" s="30" t="s">
        <v>27</v>
      </c>
      <c r="D24" s="30"/>
      <c r="E24" s="110"/>
      <c r="F24" s="2"/>
      <c r="J24" s="110"/>
    </row>
    <row r="25" spans="2:10" ht="14.25">
      <c r="B25" s="113"/>
      <c r="C25" s="30" t="s">
        <v>29</v>
      </c>
      <c r="D25" s="30"/>
      <c r="E25" s="110"/>
      <c r="F25" s="2"/>
      <c r="J25" s="110"/>
    </row>
    <row r="26" spans="2:10" ht="14.25">
      <c r="B26" s="113"/>
      <c r="C26" s="30"/>
      <c r="D26" s="30"/>
      <c r="E26" s="110"/>
      <c r="F26" s="2"/>
      <c r="J26" s="110"/>
    </row>
    <row r="27" spans="2:10" ht="14.25">
      <c r="B27" s="113"/>
      <c r="C27" s="28" t="s">
        <v>28</v>
      </c>
      <c r="D27" s="30"/>
      <c r="E27" s="110"/>
      <c r="F27" s="2"/>
      <c r="J27" s="110"/>
    </row>
    <row r="28" spans="3:10" ht="12.75">
      <c r="C28" s="28" t="s">
        <v>105</v>
      </c>
      <c r="D28" s="30"/>
      <c r="E28" s="110"/>
      <c r="F28" s="2"/>
      <c r="J28" s="110"/>
    </row>
    <row r="29" spans="3:10" ht="12.75">
      <c r="C29" s="28" t="s">
        <v>106</v>
      </c>
      <c r="D29" s="30"/>
      <c r="E29" s="110"/>
      <c r="F29" s="2"/>
      <c r="J29" s="110"/>
    </row>
    <row r="30" spans="3:10" ht="12.75">
      <c r="C30" s="30" t="s">
        <v>30</v>
      </c>
      <c r="D30" s="30"/>
      <c r="E30" s="110"/>
      <c r="F30" s="2"/>
      <c r="J30" s="110"/>
    </row>
  </sheetData>
  <sheetProtection/>
  <mergeCells count="2">
    <mergeCell ref="F7:I7"/>
    <mergeCell ref="C5:I5"/>
  </mergeCells>
  <printOptions/>
  <pageMargins left="0.7" right="0.7" top="0.75" bottom="0.75" header="0.3" footer="0.3"/>
  <pageSetup orientation="portrait" paperSize="9"/>
  <legacyDrawing r:id="rId2"/>
  <oleObjects>
    <oleObject progId="MSPhotoEd.3" shapeId="3172846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Statisitics</dc:title>
  <dc:subject>Agriculture</dc:subject>
  <dc:creator>Economics &amp; Statistics Office</dc:creator>
  <cp:keywords/>
  <dc:description/>
  <cp:lastModifiedBy>Administrator</cp:lastModifiedBy>
  <cp:lastPrinted>2014-05-06T18:21:13Z</cp:lastPrinted>
  <dcterms:created xsi:type="dcterms:W3CDTF">2009-04-01T15:42:25Z</dcterms:created>
  <dcterms:modified xsi:type="dcterms:W3CDTF">2016-08-03T16:09:14Z</dcterms:modified>
  <cp:category/>
  <cp:version/>
  <cp:contentType/>
  <cp:contentStatus/>
</cp:coreProperties>
</file>