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65386" windowWidth="11100" windowHeight="13275" activeTab="0"/>
  </bookViews>
  <sheets>
    <sheet name="Notes" sheetId="1" r:id="rId1"/>
    <sheet name=".04 " sheetId="2" r:id="rId2"/>
    <sheet name=".05" sheetId="3" r:id="rId3"/>
    <sheet name=".06" sheetId="4" r:id="rId4"/>
    <sheet name=".07" sheetId="5" r:id="rId5"/>
    <sheet name=".08" sheetId="6" r:id="rId6"/>
  </sheets>
  <definedNames>
    <definedName name="_xlnm.Print_Area" localSheetId="1">'.04 '!$A$2:$H$59</definedName>
    <definedName name="_xlnm.Print_Area" localSheetId="2">'.05'!$A$2:$G$57</definedName>
    <definedName name="_xlnm.Print_Area" localSheetId="3">'.06'!$A$2:$G$62</definedName>
    <definedName name="_xlnm.Print_Area" localSheetId="4">'.07'!$A$1:$G$63</definedName>
    <definedName name="_xlnm.Print_Area" localSheetId="5">'.08'!$A$2:$F$65</definedName>
    <definedName name="_xlnm.Print_Area" localSheetId="0">'Notes'!$A$2:$I$25</definedName>
  </definedNames>
  <calcPr fullCalcOnLoad="1"/>
</workbook>
</file>

<file path=xl/sharedStrings.xml><?xml version="1.0" encoding="utf-8"?>
<sst xmlns="http://schemas.openxmlformats.org/spreadsheetml/2006/main" count="158" uniqueCount="81">
  <si>
    <t>Year</t>
  </si>
  <si>
    <t xml:space="preserve"> </t>
  </si>
  <si>
    <t>-</t>
  </si>
  <si>
    <t>Percent change</t>
  </si>
  <si>
    <t>over previous year</t>
  </si>
  <si>
    <t xml:space="preserve">Percent change </t>
  </si>
  <si>
    <t>(CI$M)</t>
  </si>
  <si>
    <t xml:space="preserve"> (CI$M)</t>
  </si>
  <si>
    <t>Notes:</t>
  </si>
  <si>
    <t>Source:  Economics and Statistics Office (ESO)</t>
  </si>
  <si>
    <t>System of National Accounts</t>
  </si>
  <si>
    <t xml:space="preserve">Per capita GDP at current prices </t>
  </si>
  <si>
    <t>Industry</t>
  </si>
  <si>
    <t>Mining &amp; Quarrying</t>
  </si>
  <si>
    <t>Manufacture</t>
  </si>
  <si>
    <t>Construction</t>
  </si>
  <si>
    <t>Education Services</t>
  </si>
  <si>
    <t>Other Services</t>
  </si>
  <si>
    <t>GDP at Constant Basic Prices</t>
  </si>
  <si>
    <t>Less: Financial Services Indirectly Measured (FISM)</t>
  </si>
  <si>
    <t>Less: Financial Services Indirectly Measured (FISIM)</t>
  </si>
  <si>
    <t>GDP at Current Basic Prices</t>
  </si>
  <si>
    <t>Percentage change from previous year</t>
  </si>
  <si>
    <t>Source: Economics and Statistics Office</t>
  </si>
  <si>
    <t>Wholesale &amp; Retail Trade</t>
  </si>
  <si>
    <t>CI$ (000's)</t>
  </si>
  <si>
    <t xml:space="preserve">                                                                                                                              CI$ (000's)</t>
  </si>
  <si>
    <t>Based on mid-year population.</t>
  </si>
  <si>
    <t>Agriculture &amp; Fishing</t>
  </si>
  <si>
    <t>Electricity, Gas &amp; Air Conditioning Supply</t>
  </si>
  <si>
    <t>Water Supply, Sewerage &amp; Waste Management</t>
  </si>
  <si>
    <t>Transport &amp; Storage</t>
  </si>
  <si>
    <t>Hotels &amp; Restaurants</t>
  </si>
  <si>
    <t>Information &amp; Communication</t>
  </si>
  <si>
    <t>Financial &amp; Insurance Services</t>
  </si>
  <si>
    <t>Real Estate Activities</t>
  </si>
  <si>
    <t>Professional, Scientific &amp; Technical Activities</t>
  </si>
  <si>
    <t>Administrative &amp; Support Service Activities</t>
  </si>
  <si>
    <t>Public Administration &amp; Defense</t>
  </si>
  <si>
    <t>Health &amp; Social Work</t>
  </si>
  <si>
    <t xml:space="preserve">Total </t>
  </si>
  <si>
    <r>
      <t>2006</t>
    </r>
    <r>
      <rPr>
        <b/>
        <vertAlign val="superscript"/>
        <sz val="10"/>
        <rFont val="Arial"/>
        <family val="2"/>
      </rPr>
      <t>R</t>
    </r>
  </si>
  <si>
    <r>
      <t>2007</t>
    </r>
    <r>
      <rPr>
        <b/>
        <vertAlign val="superscript"/>
        <sz val="10"/>
        <rFont val="Arial"/>
        <family val="2"/>
      </rPr>
      <t>R</t>
    </r>
  </si>
  <si>
    <t>Total</t>
  </si>
  <si>
    <t>Service Producing Sector</t>
  </si>
  <si>
    <r>
      <t>2008</t>
    </r>
    <r>
      <rPr>
        <b/>
        <vertAlign val="superscript"/>
        <sz val="10"/>
        <rFont val="Arial"/>
        <family val="2"/>
      </rPr>
      <t>R</t>
    </r>
  </si>
  <si>
    <r>
      <t>2009</t>
    </r>
    <r>
      <rPr>
        <b/>
        <vertAlign val="superscript"/>
        <sz val="10"/>
        <rFont val="Arial"/>
        <family val="2"/>
      </rPr>
      <t>R</t>
    </r>
  </si>
  <si>
    <t>STATISTICAL COMPENDIUM 2010</t>
  </si>
  <si>
    <t>Cayman Islands GDP by Industrial Origin at Current Basic Prices, 2006 -  2009</t>
  </si>
  <si>
    <t>Type of Income</t>
  </si>
  <si>
    <t>Compensation of Employees</t>
  </si>
  <si>
    <t>Operating Surplus\Mixed Income</t>
  </si>
  <si>
    <t>Consumption of Fixed Capital</t>
  </si>
  <si>
    <r>
      <t xml:space="preserve">Taxes </t>
    </r>
    <r>
      <rPr>
        <i/>
        <sz val="10"/>
        <rFont val="Arial"/>
        <family val="2"/>
      </rPr>
      <t>less</t>
    </r>
    <r>
      <rPr>
        <sz val="10"/>
        <rFont val="Arial"/>
        <family val="2"/>
      </rPr>
      <t xml:space="preserve"> Subsidies on Production and Imports</t>
    </r>
  </si>
  <si>
    <t>(CI$'000)</t>
  </si>
  <si>
    <t>Taxes less Subsidies on Production and Imports</t>
  </si>
  <si>
    <t>% Growth</t>
  </si>
  <si>
    <t>12.08a</t>
  </si>
  <si>
    <t>12.08b</t>
  </si>
  <si>
    <t>12.08c</t>
  </si>
  <si>
    <t xml:space="preserve">Cayman Islands GDP by Industrial Origin </t>
  </si>
  <si>
    <t>Cayman Islands Gross Domestic Product (GDP) at Basic Prices, 1998 -  2009</t>
  </si>
  <si>
    <t>Goods Producing Sector</t>
  </si>
  <si>
    <t>GDP at Purchasers' Prices</t>
  </si>
  <si>
    <t xml:space="preserve">GDP at current prices </t>
  </si>
  <si>
    <t>GDP at Constant 2007 prices</t>
  </si>
  <si>
    <t xml:space="preserve">At Constant Basic Prices (2007=100), 2006-2009 </t>
  </si>
  <si>
    <t>Cayman Islands Industry Contribution to GDP</t>
  </si>
  <si>
    <t xml:space="preserve"> at Constant Basic Prices (2007=100), 2006 - 2009</t>
  </si>
  <si>
    <t>Percent</t>
  </si>
  <si>
    <t>Cayman Islands GDP by Income at Current Purchasers' Prices  2006 - 2009</t>
  </si>
  <si>
    <t>The System of National Accounts (SNA) is a comprehensive and systematic record of the value of all  economic activities in a country. The SNA is widely used across countries in the world and is the  standard tool for comparing economic performance across countries and across sectors within a country.</t>
  </si>
  <si>
    <t>An important indicator of economic activity generated from SNA is the Gross Domestic Product (GDP). GDP is the total sum of all the productive activity of businesses, government and non-profit organizations taking place within the domestic economy during a given period e.g. quarterly or annually. It is thus a direct measurement of the size of the economy.</t>
  </si>
  <si>
    <t>More information on the SNA can be  found in the brochure “Cayman Islands’ System of National Accounts" and in the Cayman Islands’ System of National Accounts  Report 2008 -2009 which is available  on the ESO website, www.eso.ky.</t>
  </si>
  <si>
    <t>Percentage Growth of GDP By Income At Current Purchasers' Prices 2007- 2009</t>
  </si>
  <si>
    <r>
      <t>(CI$')</t>
    </r>
    <r>
      <rPr>
        <b/>
        <vertAlign val="superscript"/>
        <sz val="10"/>
        <rFont val="Arial"/>
        <family val="2"/>
      </rPr>
      <t>1</t>
    </r>
  </si>
  <si>
    <t>Financial intermediary institutions intermediate between lenders and borrowers by routing funds between them. These institutions such as banks and others incur liabilities on their own account by taking deposits, issuing bills, bonds or other securities. They in turn make loans and advances, purchase bills, bonds and other securities from other institutional units, such as, corporations, households and government on varying terms and conditions.  The difference between the higher rates charged to borrowers and the lower rates paid to lenders is an implicit charge to customers for the service provided by these financial intermediaries and is referred to as financial intermediation services indirectly measured (FISIM) and forms part of the output.  If gross output of banks were calculated in a similar way to other industries, their operating surplus would be negative.</t>
  </si>
  <si>
    <r>
      <t xml:space="preserve">The GDP tables include Financial Intermediation Services Indirectly Measured </t>
    </r>
    <r>
      <rPr>
        <b/>
        <i/>
        <sz val="11"/>
        <rFont val="Arial"/>
        <family val="2"/>
      </rPr>
      <t xml:space="preserve">(FISIM). </t>
    </r>
  </si>
  <si>
    <t>Ideally, FISIM should be allocated to the different users but because of lack of detailed data the alternate approach of creating a notional industry with no output and the FISIM treated as  intermediate consumption resulting in negative value added is the used.</t>
  </si>
  <si>
    <t>Percentage Contribution to GDP by Income at Current Purchasers' Prices 2006 - 2009</t>
  </si>
  <si>
    <t>National Income</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</si>
</sst>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0.0"/>
    <numFmt numFmtId="181" formatCode="0.0000000"/>
    <numFmt numFmtId="182" formatCode="0.000000"/>
    <numFmt numFmtId="183" formatCode="0.00000"/>
    <numFmt numFmtId="184" formatCode="0.0000"/>
    <numFmt numFmtId="185" formatCode="0.000"/>
    <numFmt numFmtId="186" formatCode="\(0.0\)"/>
    <numFmt numFmtId="187" formatCode="\-\ #\ \-"/>
    <numFmt numFmtId="188" formatCode="_(* #,##0.0_);_(* \(#,##0.0\);_(* &quot;-&quot;??_);_(@_)"/>
    <numFmt numFmtId="189" formatCode="0.00000000"/>
    <numFmt numFmtId="190" formatCode="0.0_)"/>
    <numFmt numFmtId="191" formatCode="_(* #,##0_);_(* \(#,##0\);_(* &quot;-&quot;??_);_(@_)"/>
    <numFmt numFmtId="192" formatCode="0.0_'\(\R\)\'"/>
    <numFmt numFmtId="193" formatCode="0.0_'\(\R\)"/>
    <numFmt numFmtId="194" formatCode="0_)"/>
    <numFmt numFmtId="195" formatCode="&quot;Chapter &quot;0"/>
    <numFmt numFmtId="196" formatCode="0.0%"/>
    <numFmt numFmtId="197" formatCode="0.00_)"/>
    <numFmt numFmtId="198" formatCode="_(* #,##0.0_);_(* \(#,##0.0\);_(* &quot;-&quot;?_);_(@_)"/>
    <numFmt numFmtId="199" formatCode="_(* #,##0.000_);_(* \(#,##0.000\);_(* &quot;-&quot;??_);_(@_)"/>
    <numFmt numFmtId="200" formatCode="&quot;Yes&quot;;&quot;Yes&quot;;&quot;No&quot;"/>
    <numFmt numFmtId="201" formatCode="&quot;True&quot;;&quot;True&quot;;&quot;False&quot;"/>
    <numFmt numFmtId="202" formatCode="&quot;On&quot;;&quot;On&quot;;&quot;Off&quot;"/>
    <numFmt numFmtId="203" formatCode="[$€-2]\ #,##0.00_);[Red]\([$€-2]\ #,##0.00\)"/>
    <numFmt numFmtId="204" formatCode="_(* #,##0.0000_);_(* \(#,##0.0000\);_(* &quot;-&quot;??_);_(@_)"/>
    <numFmt numFmtId="205" formatCode="_(* #,##0.00000_);_(* \(#,##0.00000\);_(* &quot;-&quot;??_);_(@_)"/>
    <numFmt numFmtId="206" formatCode="_(* #,##0.000000_);_(* \(#,##0.000000\);_(* &quot;-&quot;??_);_(@_)"/>
    <numFmt numFmtId="207" formatCode="_(* #,##0.0000000_);_(* \(#,##0.0000000\);_(* &quot;-&quot;??_);_(@_)"/>
    <numFmt numFmtId="208" formatCode="_(* #,##0.00000000_);_(* \(#,##0.00000000\);_(* &quot;-&quot;??_);_(@_)"/>
    <numFmt numFmtId="209" formatCode="#,##0.0000"/>
    <numFmt numFmtId="210" formatCode="#,##0.00000"/>
    <numFmt numFmtId="211" formatCode="#,##0.000000"/>
    <numFmt numFmtId="212" formatCode="#,##0.0000000"/>
    <numFmt numFmtId="213" formatCode="#,##0.00000000"/>
    <numFmt numFmtId="214" formatCode="_(* #,##0.000_);_(* \(#,##0.000\);_(* &quot;-&quot;???_);_(@_)"/>
    <numFmt numFmtId="215" formatCode="0."/>
    <numFmt numFmtId="216" formatCode="#,##0.0_);\(#,##0.0\)"/>
    <numFmt numFmtId="217" formatCode="0.0_);\(0.0\)"/>
    <numFmt numFmtId="218" formatCode="0.0_);[Red]\(0.0\)"/>
    <numFmt numFmtId="219" formatCode="[$-409]dddd\,\ mmmm\ dd\,\ yyyy"/>
    <numFmt numFmtId="220" formatCode="[$-409]h:mm:ss\ AM/PM"/>
    <numFmt numFmtId="221" formatCode="0.00_);\(0.00\)"/>
    <numFmt numFmtId="222" formatCode="0.0000000000"/>
    <numFmt numFmtId="223" formatCode="0.00000000000"/>
  </numFmts>
  <fonts count="52">
    <font>
      <sz val="10"/>
      <name val="Arial"/>
      <family val="0"/>
    </font>
    <font>
      <b/>
      <sz val="10"/>
      <name val="Arial"/>
      <family val="0"/>
    </font>
    <font>
      <i/>
      <sz val="10"/>
      <name val="Arial"/>
      <family val="0"/>
    </font>
    <font>
      <b/>
      <i/>
      <sz val="10"/>
      <name val="Arial"/>
      <family val="0"/>
    </font>
    <font>
      <b/>
      <sz val="12"/>
      <name val="Arial"/>
      <family val="2"/>
    </font>
    <font>
      <sz val="9"/>
      <name val="Arial"/>
      <family val="2"/>
    </font>
    <font>
      <sz val="8"/>
      <name val="Arial"/>
      <family val="2"/>
    </font>
    <font>
      <vertAlign val="superscript"/>
      <sz val="10"/>
      <name val="Arial"/>
      <family val="2"/>
    </font>
    <font>
      <vertAlign val="superscript"/>
      <sz val="9"/>
      <name val="Arial"/>
      <family val="2"/>
    </font>
    <font>
      <u val="single"/>
      <sz val="10"/>
      <color indexed="12"/>
      <name val="Arial"/>
      <family val="2"/>
    </font>
    <font>
      <u val="single"/>
      <sz val="10"/>
      <color indexed="36"/>
      <name val="Arial"/>
      <family val="2"/>
    </font>
    <font>
      <b/>
      <sz val="11"/>
      <name val="Book Antiqua"/>
      <family val="1"/>
    </font>
    <font>
      <b/>
      <vertAlign val="superscript"/>
      <sz val="10"/>
      <name val="Arial"/>
      <family val="2"/>
    </font>
    <font>
      <b/>
      <sz val="11"/>
      <name val="Arial"/>
      <family val="2"/>
    </font>
    <font>
      <sz val="11"/>
      <name val="Arial"/>
      <family val="2"/>
    </font>
    <font>
      <sz val="12"/>
      <name val="Arial"/>
      <family val="2"/>
    </font>
    <font>
      <sz val="12"/>
      <color indexed="10"/>
      <name val="Arial"/>
      <family val="2"/>
    </font>
    <font>
      <i/>
      <sz val="11"/>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3">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0" fillId="0" borderId="10" xfId="0" applyBorder="1"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xf>
    <xf numFmtId="0" fontId="1" fillId="0" borderId="0" xfId="0" applyFont="1" applyAlignment="1">
      <alignment/>
    </xf>
    <xf numFmtId="188" fontId="0" fillId="0" borderId="0" xfId="42" applyNumberFormat="1" applyFont="1" applyAlignment="1">
      <alignment/>
    </xf>
    <xf numFmtId="0" fontId="0" fillId="0" borderId="0" xfId="0" applyBorder="1" applyAlignment="1">
      <alignment/>
    </xf>
    <xf numFmtId="0" fontId="5" fillId="0" borderId="0" xfId="0" applyFont="1" applyAlignment="1">
      <alignment/>
    </xf>
    <xf numFmtId="188" fontId="0" fillId="0" borderId="0" xfId="0" applyNumberFormat="1" applyAlignment="1">
      <alignment/>
    </xf>
    <xf numFmtId="178" fontId="0" fillId="0" borderId="0" xfId="0" applyNumberFormat="1" applyAlignment="1">
      <alignment/>
    </xf>
    <xf numFmtId="0" fontId="0" fillId="0" borderId="0" xfId="0" applyBorder="1" applyAlignment="1">
      <alignment horizontal="center"/>
    </xf>
    <xf numFmtId="0" fontId="4" fillId="0" borderId="0" xfId="0" applyFont="1" applyAlignment="1">
      <alignment horizontal="left"/>
    </xf>
    <xf numFmtId="0" fontId="0" fillId="33" borderId="0" xfId="0" applyFill="1" applyAlignment="1">
      <alignment/>
    </xf>
    <xf numFmtId="0" fontId="0" fillId="33" borderId="0" xfId="0" applyFill="1" applyAlignment="1">
      <alignment horizontal="centerContinuous"/>
    </xf>
    <xf numFmtId="0" fontId="0" fillId="33" borderId="0" xfId="0" applyFill="1" applyAlignment="1">
      <alignment horizontal="center"/>
    </xf>
    <xf numFmtId="0" fontId="0" fillId="0" borderId="0" xfId="0" applyAlignment="1">
      <alignment/>
    </xf>
    <xf numFmtId="187" fontId="0" fillId="0" borderId="0" xfId="0" applyNumberFormat="1" applyAlignment="1">
      <alignment/>
    </xf>
    <xf numFmtId="178" fontId="0" fillId="0" borderId="0" xfId="0" applyNumberFormat="1" applyBorder="1" applyAlignment="1">
      <alignment/>
    </xf>
    <xf numFmtId="178" fontId="0" fillId="0" borderId="10" xfId="0" applyNumberFormat="1" applyBorder="1" applyAlignment="1">
      <alignment/>
    </xf>
    <xf numFmtId="0" fontId="0" fillId="0" borderId="0" xfId="0" applyFill="1" applyAlignment="1">
      <alignment/>
    </xf>
    <xf numFmtId="0" fontId="0" fillId="33" borderId="0" xfId="0" applyFill="1" applyBorder="1" applyAlignment="1">
      <alignment/>
    </xf>
    <xf numFmtId="0" fontId="4"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right"/>
    </xf>
    <xf numFmtId="0" fontId="0" fillId="33" borderId="0" xfId="0" applyFill="1" applyBorder="1" applyAlignment="1">
      <alignment horizontal="center"/>
    </xf>
    <xf numFmtId="0" fontId="0" fillId="0" borderId="0" xfId="0" applyFont="1" applyAlignment="1">
      <alignment/>
    </xf>
    <xf numFmtId="0" fontId="8" fillId="0" borderId="0" xfId="0" applyFont="1" applyBorder="1" applyAlignment="1" applyProtection="1">
      <alignment horizontal="right"/>
      <protection locked="0"/>
    </xf>
    <xf numFmtId="0" fontId="1" fillId="0" borderId="10" xfId="0" applyFont="1" applyBorder="1" applyAlignment="1">
      <alignment horizontal="left"/>
    </xf>
    <xf numFmtId="0" fontId="4" fillId="0" borderId="10" xfId="0" applyFont="1" applyBorder="1" applyAlignment="1">
      <alignment horizontal="center"/>
    </xf>
    <xf numFmtId="0" fontId="11" fillId="0" borderId="0" xfId="0" applyFont="1" applyAlignment="1">
      <alignment horizontal="right"/>
    </xf>
    <xf numFmtId="0" fontId="0" fillId="0" borderId="0" xfId="0" applyFont="1" applyAlignment="1">
      <alignment/>
    </xf>
    <xf numFmtId="178" fontId="0" fillId="0" borderId="0" xfId="42" applyNumberFormat="1" applyFont="1" applyAlignment="1">
      <alignment horizontal="center"/>
    </xf>
    <xf numFmtId="178" fontId="0" fillId="0" borderId="0" xfId="42" applyNumberFormat="1" applyFont="1" applyBorder="1" applyAlignment="1">
      <alignment horizontal="center"/>
    </xf>
    <xf numFmtId="0" fontId="0" fillId="0" borderId="0" xfId="0" applyFont="1" applyAlignment="1">
      <alignment/>
    </xf>
    <xf numFmtId="0" fontId="7" fillId="0" borderId="0" xfId="0" applyFont="1" applyAlignment="1">
      <alignment horizontal="left"/>
    </xf>
    <xf numFmtId="178" fontId="7" fillId="0" borderId="0" xfId="42" applyNumberFormat="1" applyFont="1" applyBorder="1" applyAlignment="1">
      <alignment horizontal="center"/>
    </xf>
    <xf numFmtId="0" fontId="13" fillId="0" borderId="0" xfId="0" applyFont="1" applyAlignment="1">
      <alignment/>
    </xf>
    <xf numFmtId="0" fontId="14" fillId="0" borderId="0" xfId="0" applyFont="1" applyAlignment="1">
      <alignment/>
    </xf>
    <xf numFmtId="0" fontId="14" fillId="0" borderId="0" xfId="0" applyFont="1" applyBorder="1" applyAlignment="1">
      <alignment/>
    </xf>
    <xf numFmtId="0" fontId="14" fillId="0" borderId="0" xfId="0" applyFont="1" applyBorder="1" applyAlignment="1">
      <alignment horizontal="center"/>
    </xf>
    <xf numFmtId="188" fontId="14" fillId="0" borderId="0" xfId="42" applyNumberFormat="1" applyFont="1" applyBorder="1" applyAlignment="1">
      <alignment horizontal="right"/>
    </xf>
    <xf numFmtId="188" fontId="14" fillId="0" borderId="0" xfId="42" applyNumberFormat="1" applyFont="1" applyBorder="1" applyAlignment="1">
      <alignment/>
    </xf>
    <xf numFmtId="180" fontId="0" fillId="0" borderId="0" xfId="42" applyNumberFormat="1" applyFont="1" applyBorder="1" applyAlignment="1">
      <alignment horizontal="center"/>
    </xf>
    <xf numFmtId="180" fontId="0" fillId="0" borderId="10" xfId="0" applyNumberFormat="1" applyFont="1" applyBorder="1" applyAlignment="1">
      <alignment horizontal="center"/>
    </xf>
    <xf numFmtId="0" fontId="1" fillId="0" borderId="0" xfId="0" applyFont="1" applyAlignment="1">
      <alignment horizontal="center" wrapText="1"/>
    </xf>
    <xf numFmtId="0" fontId="4" fillId="0" borderId="0" xfId="0" applyFont="1" applyBorder="1" applyAlignment="1">
      <alignment horizontal="center"/>
    </xf>
    <xf numFmtId="43" fontId="0" fillId="0" borderId="0" xfId="42" applyNumberFormat="1" applyAlignment="1">
      <alignment horizontal="left" indent="1"/>
    </xf>
    <xf numFmtId="0" fontId="1" fillId="0" borderId="0" xfId="0" applyFont="1" applyBorder="1" applyAlignment="1">
      <alignment horizontal="center"/>
    </xf>
    <xf numFmtId="180" fontId="0" fillId="0" borderId="0" xfId="0" applyNumberFormat="1" applyFont="1" applyBorder="1" applyAlignment="1">
      <alignment horizontal="center"/>
    </xf>
    <xf numFmtId="178" fontId="0" fillId="0" borderId="0" xfId="0" applyNumberFormat="1"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xf>
    <xf numFmtId="188" fontId="0" fillId="0" borderId="0" xfId="42" applyNumberFormat="1" applyFont="1" applyAlignment="1">
      <alignment/>
    </xf>
    <xf numFmtId="191" fontId="1" fillId="0" borderId="0" xfId="42" applyNumberFormat="1" applyFont="1" applyAlignment="1">
      <alignment horizontal="center"/>
    </xf>
    <xf numFmtId="191" fontId="0" fillId="0" borderId="0" xfId="42" applyNumberFormat="1" applyFont="1" applyAlignment="1">
      <alignment/>
    </xf>
    <xf numFmtId="3" fontId="1" fillId="0" borderId="10" xfId="0" applyNumberFormat="1" applyFont="1" applyBorder="1" applyAlignment="1">
      <alignment/>
    </xf>
    <xf numFmtId="49" fontId="0" fillId="0" borderId="0" xfId="0" applyNumberFormat="1" applyBorder="1" applyAlignment="1">
      <alignment/>
    </xf>
    <xf numFmtId="49" fontId="0" fillId="0" borderId="0" xfId="0" applyNumberFormat="1" applyBorder="1" applyAlignment="1">
      <alignment horizontal="right"/>
    </xf>
    <xf numFmtId="0" fontId="1" fillId="0" borderId="11" xfId="0" applyFont="1" applyBorder="1" applyAlignment="1">
      <alignment horizontal="right" wrapText="1"/>
    </xf>
    <xf numFmtId="0" fontId="1" fillId="0" borderId="11" xfId="0" applyFont="1" applyBorder="1" applyAlignment="1">
      <alignment horizontal="right"/>
    </xf>
    <xf numFmtId="3" fontId="1" fillId="0" borderId="0" xfId="0" applyNumberFormat="1" applyFont="1" applyBorder="1" applyAlignment="1">
      <alignment/>
    </xf>
    <xf numFmtId="0" fontId="2" fillId="0" borderId="0" xfId="0" applyFont="1" applyBorder="1" applyAlignment="1">
      <alignment horizontal="left"/>
    </xf>
    <xf numFmtId="0" fontId="2" fillId="0" borderId="10" xfId="0" applyFont="1" applyFill="1" applyBorder="1" applyAlignment="1">
      <alignment horizontal="right"/>
    </xf>
    <xf numFmtId="0" fontId="15" fillId="0" borderId="10" xfId="0" applyFont="1" applyBorder="1" applyAlignment="1">
      <alignment horizontal="center"/>
    </xf>
    <xf numFmtId="43" fontId="0" fillId="0" borderId="0" xfId="0" applyNumberFormat="1" applyAlignment="1">
      <alignment/>
    </xf>
    <xf numFmtId="0" fontId="0" fillId="0" borderId="0" xfId="0" applyFont="1" applyFill="1" applyBorder="1" applyAlignment="1">
      <alignment horizontal="center"/>
    </xf>
    <xf numFmtId="0" fontId="4" fillId="0" borderId="0" xfId="0" applyFont="1" applyBorder="1" applyAlignment="1">
      <alignment/>
    </xf>
    <xf numFmtId="0" fontId="0" fillId="0" borderId="0" xfId="0" applyFont="1" applyFill="1" applyBorder="1" applyAlignment="1">
      <alignment/>
    </xf>
    <xf numFmtId="0" fontId="14" fillId="0" borderId="0" xfId="0" applyFont="1" applyAlignment="1">
      <alignment horizontal="left" vertical="center" wrapText="1"/>
    </xf>
    <xf numFmtId="0" fontId="1" fillId="0" borderId="0" xfId="0" applyFont="1" applyFill="1" applyBorder="1" applyAlignment="1">
      <alignment horizontal="center"/>
    </xf>
    <xf numFmtId="178" fontId="0" fillId="0" borderId="0" xfId="0" applyNumberFormat="1" applyFont="1" applyFill="1" applyBorder="1" applyAlignment="1">
      <alignment horizontal="center"/>
    </xf>
    <xf numFmtId="9" fontId="0" fillId="0" borderId="0" xfId="59" applyBorder="1" applyAlignment="1">
      <alignment/>
    </xf>
    <xf numFmtId="0" fontId="0" fillId="0" borderId="0" xfId="0" applyFont="1" applyFill="1" applyBorder="1" applyAlignment="1">
      <alignment/>
    </xf>
    <xf numFmtId="191" fontId="0" fillId="0" borderId="0" xfId="42" applyNumberFormat="1" applyFont="1" applyAlignment="1">
      <alignment horizontal="center"/>
    </xf>
    <xf numFmtId="3" fontId="0" fillId="0" borderId="0" xfId="0" applyNumberFormat="1" applyFont="1" applyBorder="1" applyAlignment="1">
      <alignment/>
    </xf>
    <xf numFmtId="191" fontId="0" fillId="0" borderId="0" xfId="42" applyNumberFormat="1" applyFont="1" applyFill="1" applyBorder="1" applyAlignment="1">
      <alignment/>
    </xf>
    <xf numFmtId="43" fontId="0" fillId="0" borderId="0" xfId="42" applyFont="1" applyAlignment="1">
      <alignment/>
    </xf>
    <xf numFmtId="191" fontId="1" fillId="0" borderId="0" xfId="0" applyNumberFormat="1" applyFont="1" applyAlignment="1">
      <alignment/>
    </xf>
    <xf numFmtId="191" fontId="1" fillId="0" borderId="0" xfId="42" applyNumberFormat="1" applyFont="1" applyAlignment="1">
      <alignment/>
    </xf>
    <xf numFmtId="0" fontId="1" fillId="0" borderId="1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Border="1" applyAlignment="1">
      <alignment horizontal="left"/>
    </xf>
    <xf numFmtId="217" fontId="0" fillId="0" borderId="10" xfId="0" applyNumberFormat="1" applyBorder="1" applyAlignment="1">
      <alignment/>
    </xf>
    <xf numFmtId="0" fontId="1" fillId="0" borderId="11" xfId="0" applyFont="1" applyBorder="1" applyAlignment="1">
      <alignment/>
    </xf>
    <xf numFmtId="0" fontId="2" fillId="0" borderId="0" xfId="0" applyFont="1" applyFill="1" applyBorder="1" applyAlignment="1">
      <alignment horizontal="right"/>
    </xf>
    <xf numFmtId="0" fontId="1" fillId="0" borderId="0" xfId="0" applyFont="1" applyFill="1" applyBorder="1" applyAlignment="1">
      <alignment horizontal="centerContinuous" vertical="center"/>
    </xf>
    <xf numFmtId="0" fontId="0" fillId="0" borderId="0" xfId="0" applyFill="1" applyBorder="1" applyAlignment="1">
      <alignment horizontal="centerContinuous"/>
    </xf>
    <xf numFmtId="0" fontId="0" fillId="0" borderId="0" xfId="0" applyFont="1" applyBorder="1" applyAlignment="1">
      <alignment/>
    </xf>
    <xf numFmtId="188" fontId="1" fillId="0" borderId="0" xfId="42" applyNumberFormat="1" applyFont="1" applyBorder="1" applyAlignment="1">
      <alignment/>
    </xf>
    <xf numFmtId="188" fontId="0" fillId="0" borderId="0" xfId="42" applyNumberFormat="1" applyFont="1" applyBorder="1" applyAlignment="1">
      <alignment/>
    </xf>
    <xf numFmtId="191" fontId="1" fillId="0" borderId="0" xfId="42" applyNumberFormat="1" applyFont="1" applyBorder="1" applyAlignment="1">
      <alignment/>
    </xf>
    <xf numFmtId="188" fontId="1" fillId="0" borderId="11" xfId="42" applyNumberFormat="1" applyFont="1" applyBorder="1" applyAlignment="1">
      <alignment/>
    </xf>
    <xf numFmtId="0" fontId="1" fillId="0" borderId="11" xfId="42" applyNumberFormat="1" applyFont="1" applyBorder="1" applyAlignment="1">
      <alignment horizontal="center"/>
    </xf>
    <xf numFmtId="0" fontId="1" fillId="0" borderId="12" xfId="42" applyNumberFormat="1" applyFont="1" applyBorder="1" applyAlignment="1">
      <alignment horizontal="center"/>
    </xf>
    <xf numFmtId="191" fontId="1" fillId="0" borderId="11" xfId="42" applyNumberFormat="1" applyFont="1" applyBorder="1" applyAlignment="1">
      <alignment/>
    </xf>
    <xf numFmtId="0" fontId="0" fillId="0" borderId="0" xfId="0" applyFont="1" applyBorder="1" applyAlignment="1">
      <alignment horizontal="right"/>
    </xf>
    <xf numFmtId="178" fontId="0" fillId="0" borderId="0" xfId="0" applyNumberFormat="1"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center"/>
    </xf>
    <xf numFmtId="0" fontId="1" fillId="0" borderId="11" xfId="0" applyFont="1" applyBorder="1" applyAlignment="1">
      <alignment horizontal="left"/>
    </xf>
    <xf numFmtId="191" fontId="0" fillId="0" borderId="0" xfId="42" applyNumberFormat="1" applyFont="1" applyBorder="1" applyAlignment="1">
      <alignment/>
    </xf>
    <xf numFmtId="0" fontId="0" fillId="0" borderId="10" xfId="0" applyFont="1" applyBorder="1" applyAlignment="1">
      <alignment horizontal="left"/>
    </xf>
    <xf numFmtId="1" fontId="1" fillId="0" borderId="11" xfId="0" applyNumberFormat="1" applyFont="1" applyBorder="1" applyAlignment="1">
      <alignment horizontal="center"/>
    </xf>
    <xf numFmtId="191" fontId="0" fillId="0" borderId="0" xfId="42" applyNumberFormat="1" applyFont="1" applyAlignment="1">
      <alignment/>
    </xf>
    <xf numFmtId="1" fontId="0" fillId="0" borderId="0" xfId="0" applyNumberFormat="1" applyAlignment="1">
      <alignment/>
    </xf>
    <xf numFmtId="0" fontId="15" fillId="0" borderId="0" xfId="0" applyFont="1" applyAlignment="1">
      <alignment/>
    </xf>
    <xf numFmtId="188" fontId="5" fillId="0" borderId="0" xfId="42" applyNumberFormat="1" applyFont="1" applyAlignment="1">
      <alignment/>
    </xf>
    <xf numFmtId="0" fontId="16" fillId="34" borderId="0" xfId="0" applyFont="1" applyFill="1" applyAlignment="1">
      <alignment/>
    </xf>
    <xf numFmtId="0" fontId="16" fillId="0" borderId="0" xfId="0" applyFont="1" applyAlignment="1">
      <alignment/>
    </xf>
    <xf numFmtId="188" fontId="0" fillId="34" borderId="0" xfId="42" applyNumberFormat="1" applyFont="1" applyFill="1" applyAlignment="1">
      <alignment/>
    </xf>
    <xf numFmtId="188" fontId="0" fillId="0" borderId="0" xfId="42" applyNumberFormat="1" applyFont="1" applyFill="1" applyBorder="1" applyAlignment="1">
      <alignment/>
    </xf>
    <xf numFmtId="191" fontId="0" fillId="0" borderId="0" xfId="0" applyNumberFormat="1" applyAlignment="1">
      <alignment/>
    </xf>
    <xf numFmtId="217" fontId="0" fillId="0" borderId="10" xfId="42" applyNumberFormat="1" applyFont="1" applyBorder="1" applyAlignment="1">
      <alignment horizontal="center"/>
    </xf>
    <xf numFmtId="217" fontId="0" fillId="0" borderId="0" xfId="42" applyNumberFormat="1" applyFont="1" applyBorder="1" applyAlignment="1">
      <alignment horizontal="center"/>
    </xf>
    <xf numFmtId="191" fontId="1" fillId="0" borderId="0" xfId="42" applyNumberFormat="1" applyFont="1" applyFill="1" applyAlignment="1">
      <alignment/>
    </xf>
    <xf numFmtId="0" fontId="2" fillId="0" borderId="0" xfId="0" applyFont="1" applyBorder="1" applyAlignment="1">
      <alignment/>
    </xf>
    <xf numFmtId="191" fontId="0" fillId="0" borderId="0" xfId="42" applyNumberFormat="1" applyFont="1" applyBorder="1" applyAlignment="1">
      <alignment/>
    </xf>
    <xf numFmtId="191" fontId="0" fillId="0" borderId="0" xfId="42" applyNumberFormat="1" applyFont="1" applyFill="1" applyAlignment="1">
      <alignment/>
    </xf>
    <xf numFmtId="191" fontId="0" fillId="0" borderId="0" xfId="42" applyNumberFormat="1" applyFont="1" applyFill="1" applyBorder="1" applyAlignment="1">
      <alignment/>
    </xf>
    <xf numFmtId="49" fontId="1" fillId="0" borderId="0" xfId="0" applyNumberFormat="1" applyFont="1" applyBorder="1" applyAlignment="1">
      <alignment horizontal="left"/>
    </xf>
    <xf numFmtId="180" fontId="0" fillId="0" borderId="0" xfId="0" applyNumberFormat="1" applyFont="1" applyFill="1" applyBorder="1" applyAlignment="1">
      <alignment horizontal="center"/>
    </xf>
    <xf numFmtId="180" fontId="0" fillId="0" borderId="10" xfId="0" applyNumberFormat="1" applyFont="1" applyFill="1" applyBorder="1" applyAlignment="1">
      <alignment horizontal="center"/>
    </xf>
    <xf numFmtId="217" fontId="0" fillId="0" borderId="10" xfId="0" applyNumberFormat="1" applyFont="1" applyFill="1" applyBorder="1" applyAlignment="1">
      <alignment horizontal="center"/>
    </xf>
    <xf numFmtId="49" fontId="1" fillId="0" borderId="0" xfId="0" applyNumberFormat="1" applyFont="1" applyBorder="1" applyAlignment="1">
      <alignment/>
    </xf>
    <xf numFmtId="49" fontId="1" fillId="0" borderId="10" xfId="42" applyNumberFormat="1" applyFont="1" applyBorder="1" applyAlignment="1">
      <alignment horizontal="center"/>
    </xf>
    <xf numFmtId="191" fontId="0" fillId="0" borderId="0" xfId="42" applyNumberFormat="1" applyFont="1" applyBorder="1" applyAlignment="1">
      <alignment horizontal="center"/>
    </xf>
    <xf numFmtId="0" fontId="0" fillId="0" borderId="0" xfId="0" applyFont="1" applyFill="1" applyBorder="1" applyAlignment="1">
      <alignment/>
    </xf>
    <xf numFmtId="0" fontId="4" fillId="0" borderId="11" xfId="0" applyFont="1" applyBorder="1" applyAlignment="1">
      <alignment horizontal="center"/>
    </xf>
    <xf numFmtId="218" fontId="0" fillId="0" borderId="0" xfId="0" applyNumberFormat="1" applyAlignment="1">
      <alignment/>
    </xf>
    <xf numFmtId="0" fontId="1" fillId="0" borderId="0" xfId="0" applyFont="1" applyAlignment="1">
      <alignment horizontal="center" wrapText="1"/>
    </xf>
    <xf numFmtId="0" fontId="1" fillId="0" borderId="0" xfId="0" applyFont="1" applyAlignment="1">
      <alignment horizontal="center" vertical="center" wrapText="1"/>
    </xf>
    <xf numFmtId="191" fontId="1" fillId="0" borderId="0" xfId="42" applyNumberFormat="1" applyFont="1" applyFill="1" applyBorder="1" applyAlignment="1">
      <alignment/>
    </xf>
    <xf numFmtId="191" fontId="1" fillId="0" borderId="13" xfId="42" applyNumberFormat="1" applyFont="1" applyBorder="1" applyAlignment="1">
      <alignment/>
    </xf>
    <xf numFmtId="191" fontId="1" fillId="0" borderId="13" xfId="42" applyNumberFormat="1" applyFont="1" applyFill="1" applyBorder="1" applyAlignment="1">
      <alignment/>
    </xf>
    <xf numFmtId="0" fontId="2" fillId="0" borderId="0" xfId="0" applyFont="1" applyAlignment="1">
      <alignment horizontal="right"/>
    </xf>
    <xf numFmtId="0" fontId="4" fillId="0" borderId="14"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xf>
    <xf numFmtId="188" fontId="1" fillId="0" borderId="0" xfId="42" applyNumberFormat="1" applyFont="1" applyFill="1" applyBorder="1" applyAlignment="1">
      <alignment/>
    </xf>
    <xf numFmtId="178" fontId="1" fillId="0" borderId="0" xfId="0" applyNumberFormat="1" applyFont="1" applyAlignment="1">
      <alignment/>
    </xf>
    <xf numFmtId="187" fontId="0" fillId="0" borderId="0" xfId="0" applyNumberFormat="1" applyAlignment="1">
      <alignment horizontal="centerContinuous"/>
    </xf>
    <xf numFmtId="0" fontId="14" fillId="0" borderId="0" xfId="0" applyFont="1" applyAlignment="1">
      <alignment horizontal="justify"/>
    </xf>
    <xf numFmtId="0" fontId="0" fillId="0" borderId="0" xfId="0" applyAlignment="1">
      <alignment wrapText="1"/>
    </xf>
    <xf numFmtId="216" fontId="0" fillId="0" borderId="0" xfId="42" applyNumberFormat="1" applyFont="1" applyBorder="1" applyAlignment="1">
      <alignment horizontal="center"/>
    </xf>
    <xf numFmtId="216" fontId="0" fillId="0" borderId="0" xfId="42" applyNumberFormat="1" applyFont="1" applyBorder="1" applyAlignment="1">
      <alignment horizontal="center"/>
    </xf>
    <xf numFmtId="216" fontId="1" fillId="0" borderId="11" xfId="42" applyNumberFormat="1" applyFont="1" applyBorder="1" applyAlignment="1">
      <alignment horizontal="center"/>
    </xf>
    <xf numFmtId="43" fontId="0" fillId="0" borderId="0" xfId="42" applyNumberFormat="1" applyBorder="1" applyAlignment="1">
      <alignment horizontal="left" indent="1"/>
    </xf>
    <xf numFmtId="188" fontId="0" fillId="0" borderId="0" xfId="42" applyNumberFormat="1" applyBorder="1" applyAlignment="1">
      <alignment horizontal="left" indent="1"/>
    </xf>
    <xf numFmtId="217" fontId="0" fillId="0" borderId="0" xfId="0" applyNumberFormat="1" applyFont="1" applyBorder="1" applyAlignment="1">
      <alignment horizontal="center"/>
    </xf>
    <xf numFmtId="180" fontId="0" fillId="0" borderId="0" xfId="0" applyNumberFormat="1" applyBorder="1" applyAlignment="1">
      <alignment/>
    </xf>
    <xf numFmtId="188" fontId="0" fillId="0" borderId="0" xfId="42" applyNumberFormat="1" applyBorder="1" applyAlignment="1">
      <alignment/>
    </xf>
    <xf numFmtId="0" fontId="5" fillId="0" borderId="0" xfId="0" applyFont="1" applyBorder="1" applyAlignment="1">
      <alignment/>
    </xf>
    <xf numFmtId="0" fontId="0" fillId="0" borderId="0" xfId="0" applyBorder="1" applyAlignment="1">
      <alignment/>
    </xf>
    <xf numFmtId="187" fontId="0" fillId="0" borderId="0" xfId="0" applyNumberFormat="1" applyBorder="1" applyAlignment="1">
      <alignment/>
    </xf>
    <xf numFmtId="187" fontId="0" fillId="0" borderId="0" xfId="0" applyNumberFormat="1" applyAlignment="1">
      <alignment horizontal="center"/>
    </xf>
    <xf numFmtId="0" fontId="4" fillId="0" borderId="0" xfId="0" applyFont="1" applyBorder="1" applyAlignment="1">
      <alignment horizontal="center"/>
    </xf>
    <xf numFmtId="0" fontId="1" fillId="0" borderId="0" xfId="0" applyFont="1" applyBorder="1" applyAlignment="1">
      <alignment horizontal="center"/>
    </xf>
    <xf numFmtId="0" fontId="14" fillId="0" borderId="0" xfId="0" applyFont="1" applyAlignment="1">
      <alignment horizontal="justify"/>
    </xf>
    <xf numFmtId="0" fontId="14" fillId="0" borderId="0" xfId="0" applyFont="1" applyAlignment="1">
      <alignment horizontal="left"/>
    </xf>
    <xf numFmtId="0" fontId="14" fillId="0" borderId="0" xfId="0" applyFont="1" applyAlignment="1">
      <alignment horizontal="justify" wrapText="1"/>
    </xf>
    <xf numFmtId="0" fontId="14" fillId="0" borderId="0" xfId="0" applyFont="1" applyAlignment="1">
      <alignment horizontal="justify" vertical="top" wrapText="1"/>
    </xf>
    <xf numFmtId="0" fontId="17" fillId="0" borderId="0" xfId="0" applyFont="1" applyAlignment="1">
      <alignment/>
    </xf>
    <xf numFmtId="0" fontId="1" fillId="0" borderId="14" xfId="0" applyFont="1" applyBorder="1" applyAlignment="1">
      <alignment horizontal="center" wrapText="1"/>
    </xf>
    <xf numFmtId="0" fontId="1" fillId="0" borderId="10" xfId="0" applyFont="1" applyBorder="1" applyAlignment="1">
      <alignment horizontal="center"/>
    </xf>
    <xf numFmtId="0" fontId="4" fillId="0" borderId="11" xfId="0" applyFont="1" applyBorder="1" applyAlignment="1">
      <alignment horizontal="left" wrapText="1"/>
    </xf>
    <xf numFmtId="0" fontId="2" fillId="0" borderId="0" xfId="0" applyFont="1" applyBorder="1" applyAlignment="1">
      <alignment horizontal="left"/>
    </xf>
    <xf numFmtId="0" fontId="1" fillId="0" borderId="11" xfId="0" applyFont="1" applyBorder="1" applyAlignment="1">
      <alignment horizontal="left"/>
    </xf>
    <xf numFmtId="180" fontId="1" fillId="0" borderId="14" xfId="42" applyNumberFormat="1" applyFont="1" applyBorder="1" applyAlignment="1">
      <alignment horizontal="left"/>
    </xf>
    <xf numFmtId="0" fontId="0" fillId="0" borderId="0" xfId="0" applyBorder="1" applyAlignment="1">
      <alignment horizontal="left"/>
    </xf>
    <xf numFmtId="0" fontId="4" fillId="0" borderId="10" xfId="0" applyFont="1" applyBorder="1" applyAlignment="1">
      <alignment horizontal="center"/>
    </xf>
    <xf numFmtId="49" fontId="1" fillId="0" borderId="0" xfId="0" applyNumberFormat="1" applyFont="1" applyBorder="1" applyAlignment="1">
      <alignment horizontal="left"/>
    </xf>
    <xf numFmtId="0" fontId="0" fillId="0" borderId="10" xfId="0" applyBorder="1" applyAlignment="1">
      <alignment horizontal="left"/>
    </xf>
    <xf numFmtId="0" fontId="1" fillId="0" borderId="13" xfId="0" applyFont="1" applyBorder="1" applyAlignment="1">
      <alignment horizontal="left"/>
    </xf>
    <xf numFmtId="180" fontId="1" fillId="0" borderId="0" xfId="42" applyNumberFormat="1" applyFont="1" applyBorder="1" applyAlignment="1">
      <alignment horizontal="left"/>
    </xf>
    <xf numFmtId="0" fontId="1" fillId="0" borderId="10" xfId="0" applyFont="1" applyBorder="1" applyAlignment="1">
      <alignment horizontal="left"/>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0"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xdr:col>
      <xdr:colOff>200025</xdr:colOff>
      <xdr:row>3</xdr:row>
      <xdr:rowOff>180975</xdr:rowOff>
    </xdr:to>
    <xdr:pic>
      <xdr:nvPicPr>
        <xdr:cNvPr id="1" name="Picture 1"/>
        <xdr:cNvPicPr preferRelativeResize="1">
          <a:picLocks noChangeAspect="1"/>
        </xdr:cNvPicPr>
      </xdr:nvPicPr>
      <xdr:blipFill>
        <a:blip r:embed="rId1"/>
        <a:stretch>
          <a:fillRect/>
        </a:stretch>
      </xdr:blipFill>
      <xdr:spPr>
        <a:xfrm>
          <a:off x="0" y="190500"/>
          <a:ext cx="7143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xdr:col>
      <xdr:colOff>0</xdr:colOff>
      <xdr:row>3</xdr:row>
      <xdr:rowOff>180975</xdr:rowOff>
    </xdr:to>
    <xdr:pic>
      <xdr:nvPicPr>
        <xdr:cNvPr id="1" name="Picture 1"/>
        <xdr:cNvPicPr preferRelativeResize="1">
          <a:picLocks noChangeAspect="1"/>
        </xdr:cNvPicPr>
      </xdr:nvPicPr>
      <xdr:blipFill>
        <a:blip r:embed="rId1"/>
        <a:stretch>
          <a:fillRect/>
        </a:stretch>
      </xdr:blipFill>
      <xdr:spPr>
        <a:xfrm>
          <a:off x="0" y="190500"/>
          <a:ext cx="51435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xdr:col>
      <xdr:colOff>0</xdr:colOff>
      <xdr:row>3</xdr:row>
      <xdr:rowOff>180975</xdr:rowOff>
    </xdr:to>
    <xdr:pic>
      <xdr:nvPicPr>
        <xdr:cNvPr id="1" name="Picture 1"/>
        <xdr:cNvPicPr preferRelativeResize="1">
          <a:picLocks noChangeAspect="1"/>
        </xdr:cNvPicPr>
      </xdr:nvPicPr>
      <xdr:blipFill>
        <a:blip r:embed="rId1"/>
        <a:stretch>
          <a:fillRect/>
        </a:stretch>
      </xdr:blipFill>
      <xdr:spPr>
        <a:xfrm>
          <a:off x="0" y="190500"/>
          <a:ext cx="5143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xdr:col>
      <xdr:colOff>0</xdr:colOff>
      <xdr:row>3</xdr:row>
      <xdr:rowOff>180975</xdr:rowOff>
    </xdr:to>
    <xdr:pic>
      <xdr:nvPicPr>
        <xdr:cNvPr id="1" name="Picture 1"/>
        <xdr:cNvPicPr preferRelativeResize="1">
          <a:picLocks noChangeAspect="1"/>
        </xdr:cNvPicPr>
      </xdr:nvPicPr>
      <xdr:blipFill>
        <a:blip r:embed="rId1"/>
        <a:stretch>
          <a:fillRect/>
        </a:stretch>
      </xdr:blipFill>
      <xdr:spPr>
        <a:xfrm>
          <a:off x="0" y="190500"/>
          <a:ext cx="5143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xdr:col>
      <xdr:colOff>38100</xdr:colOff>
      <xdr:row>3</xdr:row>
      <xdr:rowOff>180975</xdr:rowOff>
    </xdr:to>
    <xdr:pic>
      <xdr:nvPicPr>
        <xdr:cNvPr id="1" name="Picture 1"/>
        <xdr:cNvPicPr preferRelativeResize="1">
          <a:picLocks noChangeAspect="1"/>
        </xdr:cNvPicPr>
      </xdr:nvPicPr>
      <xdr:blipFill>
        <a:blip r:embed="rId1"/>
        <a:stretch>
          <a:fillRect/>
        </a:stretch>
      </xdr:blipFill>
      <xdr:spPr>
        <a:xfrm>
          <a:off x="0" y="190500"/>
          <a:ext cx="5524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A25"/>
  <sheetViews>
    <sheetView tabSelected="1" view="pageBreakPreview" zoomScaleSheetLayoutView="100" zoomScalePageLayoutView="0" workbookViewId="0" topLeftCell="A1">
      <selection activeCell="J2" sqref="J2"/>
    </sheetView>
  </sheetViews>
  <sheetFormatPr defaultColWidth="9.140625" defaultRowHeight="12.75"/>
  <cols>
    <col min="1" max="2" width="11.57421875" style="0" customWidth="1"/>
    <col min="6" max="6" width="8.140625" style="0" customWidth="1"/>
    <col min="7" max="7" width="14.57421875" style="0" customWidth="1"/>
    <col min="8" max="8" width="11.57421875" style="0" customWidth="1"/>
    <col min="9" max="9" width="13.28125" style="0" customWidth="1"/>
  </cols>
  <sheetData>
    <row r="2" ht="12.75">
      <c r="D2" s="34"/>
    </row>
    <row r="4" spans="7:9" ht="15">
      <c r="G4" s="29"/>
      <c r="H4" s="29"/>
      <c r="I4" s="33" t="s">
        <v>47</v>
      </c>
    </row>
    <row r="5" spans="10:23" s="16" customFormat="1" ht="9" customHeight="1">
      <c r="J5" s="23"/>
      <c r="K5" s="23"/>
      <c r="L5" s="23"/>
      <c r="M5" s="23"/>
      <c r="N5" s="23"/>
      <c r="O5" s="23"/>
      <c r="P5" s="23"/>
      <c r="Q5" s="23"/>
      <c r="R5" s="23"/>
      <c r="S5" s="23"/>
      <c r="T5" s="23"/>
      <c r="U5" s="23"/>
      <c r="V5" s="23"/>
      <c r="W5" s="23"/>
    </row>
    <row r="6" spans="10:23" ht="12.75">
      <c r="J6" s="23"/>
      <c r="K6" s="23"/>
      <c r="L6" s="23"/>
      <c r="M6" s="23"/>
      <c r="N6" s="23"/>
      <c r="O6" s="23"/>
      <c r="P6" s="23"/>
      <c r="Q6" s="23"/>
      <c r="R6" s="23"/>
      <c r="S6" s="23"/>
      <c r="T6" s="23"/>
      <c r="U6" s="23"/>
      <c r="V6" s="23"/>
      <c r="W6" s="23"/>
    </row>
    <row r="7" spans="1:23" ht="11.25" customHeight="1">
      <c r="A7" s="15"/>
      <c r="B7" s="8"/>
      <c r="C7" s="15"/>
      <c r="D7" s="1"/>
      <c r="E7" s="2"/>
      <c r="F7" s="2"/>
      <c r="G7" s="2"/>
      <c r="J7" s="23"/>
      <c r="K7" s="23"/>
      <c r="L7" s="23"/>
      <c r="M7" s="23"/>
      <c r="N7" s="23"/>
      <c r="O7" s="23"/>
      <c r="P7" s="23"/>
      <c r="Q7" s="23"/>
      <c r="R7" s="23"/>
      <c r="S7" s="23"/>
      <c r="T7" s="23"/>
      <c r="U7" s="23"/>
      <c r="V7" s="23"/>
      <c r="W7" s="23"/>
    </row>
    <row r="8" spans="2:23" ht="15.75">
      <c r="B8" s="160" t="s">
        <v>80</v>
      </c>
      <c r="C8" s="160"/>
      <c r="D8" s="160"/>
      <c r="E8" s="160"/>
      <c r="F8" s="160"/>
      <c r="G8" s="160"/>
      <c r="H8" s="160"/>
      <c r="J8" s="23"/>
      <c r="K8" s="23"/>
      <c r="L8" s="23"/>
      <c r="M8" s="23"/>
      <c r="N8" s="23"/>
      <c r="O8" s="23"/>
      <c r="P8" s="23"/>
      <c r="Q8" s="23"/>
      <c r="R8" s="23"/>
      <c r="S8" s="23"/>
      <c r="T8" s="23"/>
      <c r="U8" s="23"/>
      <c r="V8" s="23"/>
      <c r="W8" s="23"/>
    </row>
    <row r="9" spans="1:23" ht="10.5" customHeight="1">
      <c r="A9" s="161"/>
      <c r="B9" s="161"/>
      <c r="C9" s="161"/>
      <c r="D9" s="161"/>
      <c r="E9" s="161"/>
      <c r="F9" s="161"/>
      <c r="G9" s="161"/>
      <c r="H9" s="161"/>
      <c r="I9" s="161"/>
      <c r="J9" s="23"/>
      <c r="K9" s="23"/>
      <c r="L9" s="23"/>
      <c r="M9" s="23"/>
      <c r="N9" s="23"/>
      <c r="O9" s="23"/>
      <c r="P9" s="23"/>
      <c r="Q9" s="23"/>
      <c r="R9" s="23"/>
      <c r="S9" s="23"/>
      <c r="T9" s="23"/>
      <c r="U9" s="23"/>
      <c r="V9" s="23"/>
      <c r="W9" s="23"/>
    </row>
    <row r="10" spans="1:9" ht="13.5" customHeight="1">
      <c r="A10" s="72"/>
      <c r="B10" s="72"/>
      <c r="C10" s="72"/>
      <c r="D10" s="72"/>
      <c r="E10" s="72"/>
      <c r="F10" s="72"/>
      <c r="G10" s="72"/>
      <c r="H10" s="72"/>
      <c r="I10" s="72"/>
    </row>
    <row r="11" spans="1:9" ht="14.25" customHeight="1">
      <c r="A11" s="40" t="s">
        <v>10</v>
      </c>
      <c r="B11" s="41"/>
      <c r="C11" s="43"/>
      <c r="D11" s="42"/>
      <c r="E11" s="44"/>
      <c r="F11" s="45"/>
      <c r="G11" s="45"/>
      <c r="H11" s="42"/>
      <c r="I11" s="41"/>
    </row>
    <row r="12" spans="1:9" ht="14.25" customHeight="1">
      <c r="A12" s="41"/>
      <c r="B12" s="41"/>
      <c r="C12" s="43"/>
      <c r="D12" s="42"/>
      <c r="E12" s="44"/>
      <c r="F12" s="45"/>
      <c r="G12" s="45"/>
      <c r="H12" s="42"/>
      <c r="I12" s="41"/>
    </row>
    <row r="13" spans="1:20" ht="69" customHeight="1">
      <c r="A13" s="162" t="s">
        <v>71</v>
      </c>
      <c r="B13" s="162"/>
      <c r="C13" s="162"/>
      <c r="D13" s="162"/>
      <c r="E13" s="162"/>
      <c r="F13" s="162"/>
      <c r="G13" s="162"/>
      <c r="H13" s="162"/>
      <c r="I13" s="162"/>
      <c r="L13" s="164"/>
      <c r="M13" s="164"/>
      <c r="N13" s="164"/>
      <c r="O13" s="164"/>
      <c r="P13" s="164"/>
      <c r="Q13" s="164"/>
      <c r="R13" s="164"/>
      <c r="S13" s="164"/>
      <c r="T13" s="164"/>
    </row>
    <row r="14" spans="1:14" ht="14.25">
      <c r="A14" s="163"/>
      <c r="B14" s="163"/>
      <c r="C14" s="163"/>
      <c r="D14" s="163"/>
      <c r="E14" s="163"/>
      <c r="F14" s="163"/>
      <c r="G14" s="163"/>
      <c r="H14" s="163"/>
      <c r="I14" s="163"/>
      <c r="N14" s="12"/>
    </row>
    <row r="15" spans="1:14" ht="58.5" customHeight="1">
      <c r="A15" s="164" t="s">
        <v>72</v>
      </c>
      <c r="B15" s="164"/>
      <c r="C15" s="164"/>
      <c r="D15" s="164"/>
      <c r="E15" s="164"/>
      <c r="F15" s="164"/>
      <c r="G15" s="164"/>
      <c r="H15" s="164"/>
      <c r="I15" s="164"/>
      <c r="N15" s="12"/>
    </row>
    <row r="16" spans="1:14" ht="12" customHeight="1">
      <c r="A16" s="146"/>
      <c r="B16" s="146"/>
      <c r="C16" s="146"/>
      <c r="D16" s="146"/>
      <c r="E16" s="146"/>
      <c r="F16" s="146"/>
      <c r="G16" s="146"/>
      <c r="H16" s="146"/>
      <c r="I16" s="146"/>
      <c r="N16" s="12"/>
    </row>
    <row r="17" spans="1:14" ht="14.25">
      <c r="A17" s="166" t="s">
        <v>77</v>
      </c>
      <c r="B17" s="166"/>
      <c r="C17" s="166"/>
      <c r="D17" s="166"/>
      <c r="E17" s="166"/>
      <c r="F17" s="166"/>
      <c r="G17" s="166"/>
      <c r="H17" s="166"/>
      <c r="I17" s="166"/>
      <c r="N17" s="12"/>
    </row>
    <row r="18" spans="1:14" ht="9" customHeight="1">
      <c r="A18" s="41"/>
      <c r="B18" s="41"/>
      <c r="C18" s="41"/>
      <c r="D18" s="41"/>
      <c r="E18" s="41"/>
      <c r="F18" s="41"/>
      <c r="G18" s="41"/>
      <c r="H18" s="41"/>
      <c r="I18" s="41"/>
      <c r="N18" s="12"/>
    </row>
    <row r="19" spans="1:79" ht="125.25" customHeight="1">
      <c r="A19" s="164" t="s">
        <v>76</v>
      </c>
      <c r="B19" s="164"/>
      <c r="C19" s="164"/>
      <c r="D19" s="164"/>
      <c r="E19" s="164"/>
      <c r="F19" s="164"/>
      <c r="G19" s="164"/>
      <c r="H19" s="164"/>
      <c r="I19" s="164"/>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row>
    <row r="20" spans="1:14" ht="14.25">
      <c r="A20" s="41"/>
      <c r="B20" s="41"/>
      <c r="C20" s="41"/>
      <c r="D20" s="41"/>
      <c r="E20" s="41"/>
      <c r="F20" s="41"/>
      <c r="G20" s="41"/>
      <c r="H20" s="41"/>
      <c r="I20" s="41"/>
      <c r="N20" s="12"/>
    </row>
    <row r="21" spans="1:14" ht="42.75" customHeight="1">
      <c r="A21" s="165" t="s">
        <v>78</v>
      </c>
      <c r="B21" s="165"/>
      <c r="C21" s="165"/>
      <c r="D21" s="165"/>
      <c r="E21" s="165"/>
      <c r="F21" s="165"/>
      <c r="G21" s="165"/>
      <c r="H21" s="165"/>
      <c r="I21" s="165"/>
      <c r="N21" s="12"/>
    </row>
    <row r="22" spans="1:14" ht="9.75" customHeight="1">
      <c r="A22" s="41"/>
      <c r="B22" s="41"/>
      <c r="C22" s="41"/>
      <c r="D22" s="41"/>
      <c r="E22" s="41"/>
      <c r="F22" s="41"/>
      <c r="G22" s="41"/>
      <c r="H22" s="41"/>
      <c r="I22" s="41"/>
      <c r="N22" s="12"/>
    </row>
    <row r="23" spans="1:14" ht="45" customHeight="1">
      <c r="A23" s="164" t="s">
        <v>73</v>
      </c>
      <c r="B23" s="164"/>
      <c r="C23" s="164"/>
      <c r="D23" s="164"/>
      <c r="E23" s="164"/>
      <c r="F23" s="164"/>
      <c r="G23" s="164"/>
      <c r="H23" s="164"/>
      <c r="I23" s="164"/>
      <c r="N23" s="12"/>
    </row>
    <row r="24" spans="3:33" s="16" customFormat="1" ht="9" customHeight="1">
      <c r="C24" s="17"/>
      <c r="D24" s="17"/>
      <c r="E24" s="17"/>
      <c r="F24" s="17"/>
      <c r="G24" s="17"/>
      <c r="J24" s="23"/>
      <c r="K24" s="23"/>
      <c r="L24" s="23"/>
      <c r="M24" s="23"/>
      <c r="N24" s="23"/>
      <c r="O24" s="23"/>
      <c r="P24" s="23"/>
      <c r="Q24" s="23"/>
      <c r="R24" s="23"/>
      <c r="S24" s="23"/>
      <c r="T24" s="23"/>
      <c r="U24" s="23"/>
      <c r="V24" s="23"/>
      <c r="W24" s="23"/>
      <c r="X24" s="23"/>
      <c r="Y24" s="23"/>
      <c r="Z24" s="23"/>
      <c r="AA24" s="23"/>
      <c r="AB24" s="23"/>
      <c r="AC24" s="23"/>
      <c r="AD24" s="23"/>
      <c r="AE24" s="23"/>
      <c r="AF24" s="23"/>
      <c r="AG24" s="23"/>
    </row>
    <row r="25" spans="1:11" ht="12.75">
      <c r="A25" s="159">
        <v>120</v>
      </c>
      <c r="B25" s="159"/>
      <c r="C25" s="159"/>
      <c r="D25" s="159"/>
      <c r="E25" s="159"/>
      <c r="F25" s="159"/>
      <c r="G25" s="159"/>
      <c r="H25" s="159"/>
      <c r="I25" s="159"/>
      <c r="J25" s="20"/>
      <c r="K25" s="20"/>
    </row>
  </sheetData>
  <sheetProtection/>
  <mergeCells count="11">
    <mergeCell ref="L13:T13"/>
    <mergeCell ref="A19:I19"/>
    <mergeCell ref="A23:I23"/>
    <mergeCell ref="A25:I25"/>
    <mergeCell ref="B8:H8"/>
    <mergeCell ref="A9:I9"/>
    <mergeCell ref="A13:I13"/>
    <mergeCell ref="A14:I14"/>
    <mergeCell ref="A15:I15"/>
    <mergeCell ref="A21:I21"/>
    <mergeCell ref="A17:I17"/>
  </mergeCells>
  <printOptions horizontalCentered="1"/>
  <pageMargins left="1" right="0.99" top="1.03" bottom="1" header="0.5" footer="0.24"/>
  <pageSetup horizontalDpi="300" verticalDpi="300" orientation="portrait" scale="85" r:id="rId3"/>
  <legacyDrawing r:id="rId2"/>
  <oleObjects>
    <oleObject progId="MSPhotoEd.3" shapeId="3839683" r:id="rId1"/>
  </oleObjects>
</worksheet>
</file>

<file path=xl/worksheets/sheet2.xml><?xml version="1.0" encoding="utf-8"?>
<worksheet xmlns="http://schemas.openxmlformats.org/spreadsheetml/2006/main" xmlns:r="http://schemas.openxmlformats.org/officeDocument/2006/relationships">
  <dimension ref="A4:T59"/>
  <sheetViews>
    <sheetView view="pageBreakPreview" zoomScaleSheetLayoutView="100" zoomScalePageLayoutView="0" workbookViewId="0" topLeftCell="A10">
      <selection activeCell="C47" sqref="C47"/>
    </sheetView>
  </sheetViews>
  <sheetFormatPr defaultColWidth="9.140625" defaultRowHeight="12.75"/>
  <cols>
    <col min="1" max="1" width="7.7109375" style="10" customWidth="1"/>
    <col min="2" max="2" width="9.57421875" style="0" customWidth="1"/>
    <col min="3" max="3" width="13.421875" style="0" customWidth="1"/>
    <col min="4" max="4" width="17.57421875" style="0" customWidth="1"/>
    <col min="5" max="5" width="14.421875" style="0" customWidth="1"/>
    <col min="6" max="6" width="1.57421875" style="0" hidden="1" customWidth="1"/>
    <col min="7" max="7" width="15.140625" style="0" customWidth="1"/>
    <col min="8" max="8" width="18.8515625" style="0" customWidth="1"/>
    <col min="9" max="9" width="10.00390625" style="10" customWidth="1"/>
    <col min="10" max="10" width="14.7109375" style="10" customWidth="1"/>
    <col min="11" max="12" width="11.00390625" style="10" bestFit="1" customWidth="1"/>
    <col min="13" max="13" width="11.00390625" style="10" customWidth="1"/>
    <col min="14" max="14" width="11.140625" style="10" bestFit="1" customWidth="1"/>
    <col min="15" max="15" width="10.28125" style="10" bestFit="1" customWidth="1"/>
    <col min="16" max="19" width="9.140625" style="10" customWidth="1"/>
  </cols>
  <sheetData>
    <row r="4" ht="15">
      <c r="H4" s="33" t="s">
        <v>47</v>
      </c>
    </row>
    <row r="5" spans="1:19" s="16" customFormat="1" ht="9" customHeight="1">
      <c r="A5" s="24"/>
      <c r="I5" s="24"/>
      <c r="J5" s="24"/>
      <c r="K5" s="24"/>
      <c r="L5" s="24"/>
      <c r="M5" s="24"/>
      <c r="N5" s="24"/>
      <c r="O5" s="24"/>
      <c r="P5" s="24"/>
      <c r="Q5" s="24"/>
      <c r="R5" s="24"/>
      <c r="S5" s="24"/>
    </row>
    <row r="8" spans="1:10" ht="15.75">
      <c r="A8" s="25">
        <v>12.04</v>
      </c>
      <c r="B8" s="160" t="s">
        <v>61</v>
      </c>
      <c r="C8" s="160"/>
      <c r="D8" s="160"/>
      <c r="E8" s="160"/>
      <c r="F8" s="160"/>
      <c r="G8" s="160"/>
      <c r="H8" s="160"/>
      <c r="J8" s="151"/>
    </row>
    <row r="9" spans="1:10" ht="12.75" customHeight="1">
      <c r="A9" s="25"/>
      <c r="B9" s="10"/>
      <c r="C9" s="49"/>
      <c r="D9" s="49"/>
      <c r="E9" s="49"/>
      <c r="F9" s="49"/>
      <c r="G9" s="49"/>
      <c r="H9" s="49"/>
      <c r="J9" s="151"/>
    </row>
    <row r="10" spans="2:14" ht="12.75" customHeight="1">
      <c r="B10" s="3"/>
      <c r="C10" s="32"/>
      <c r="D10" s="32"/>
      <c r="E10" s="32"/>
      <c r="F10" s="32"/>
      <c r="G10" s="32"/>
      <c r="H10" s="32"/>
      <c r="J10" s="152"/>
      <c r="K10" s="152"/>
      <c r="L10" s="152"/>
      <c r="M10" s="152"/>
      <c r="N10" s="152"/>
    </row>
    <row r="11" spans="2:11" ht="38.25" customHeight="1">
      <c r="B11" s="34"/>
      <c r="C11" s="134" t="s">
        <v>64</v>
      </c>
      <c r="D11" s="48" t="s">
        <v>3</v>
      </c>
      <c r="E11" s="167" t="s">
        <v>11</v>
      </c>
      <c r="F11" s="167"/>
      <c r="G11" s="135" t="s">
        <v>65</v>
      </c>
      <c r="H11" s="6" t="s">
        <v>5</v>
      </c>
      <c r="I11" s="26"/>
      <c r="J11" s="46"/>
      <c r="K11" s="36"/>
    </row>
    <row r="12" spans="2:11" ht="14.25">
      <c r="B12" s="31" t="s">
        <v>0</v>
      </c>
      <c r="C12" s="7" t="s">
        <v>6</v>
      </c>
      <c r="D12" s="7" t="s">
        <v>4</v>
      </c>
      <c r="E12" s="168" t="s">
        <v>75</v>
      </c>
      <c r="F12" s="168"/>
      <c r="G12" s="7" t="s">
        <v>7</v>
      </c>
      <c r="H12" s="7" t="s">
        <v>4</v>
      </c>
      <c r="I12" s="26"/>
      <c r="J12" s="46"/>
      <c r="K12" s="36"/>
    </row>
    <row r="13" spans="2:11" ht="27.75" customHeight="1">
      <c r="B13" s="84">
        <v>1998</v>
      </c>
      <c r="C13" s="46">
        <v>1534.7146058580697</v>
      </c>
      <c r="D13" s="35" t="s">
        <v>2</v>
      </c>
      <c r="E13" s="46">
        <v>40281.223250867966</v>
      </c>
      <c r="F13" s="35"/>
      <c r="G13" s="46">
        <v>2065.0021010610362</v>
      </c>
      <c r="H13" s="35" t="s">
        <v>2</v>
      </c>
      <c r="I13" s="26"/>
      <c r="J13" s="46"/>
      <c r="K13" s="36"/>
    </row>
    <row r="14" spans="2:14" ht="12.75">
      <c r="B14" s="84">
        <v>1999</v>
      </c>
      <c r="C14" s="46">
        <v>1663.8511155887556</v>
      </c>
      <c r="D14" s="35">
        <v>8.414366373902125</v>
      </c>
      <c r="E14" s="46">
        <v>42662.8491176604</v>
      </c>
      <c r="F14" s="35"/>
      <c r="G14" s="46">
        <v>2134.8536190776344</v>
      </c>
      <c r="H14" s="35">
        <v>3.3826366559485446</v>
      </c>
      <c r="I14" s="26"/>
      <c r="J14" s="46"/>
      <c r="K14" s="36"/>
      <c r="L14" s="26"/>
      <c r="M14" s="26"/>
      <c r="N14" s="142"/>
    </row>
    <row r="15" spans="2:14" ht="12.75">
      <c r="B15" s="84">
        <v>2000</v>
      </c>
      <c r="C15" s="46">
        <v>1738.9500737173187</v>
      </c>
      <c r="D15" s="35">
        <v>4.51356238698011</v>
      </c>
      <c r="E15" s="46">
        <v>43257.464520331305</v>
      </c>
      <c r="F15" s="35"/>
      <c r="G15" s="46">
        <v>2155.835633995168</v>
      </c>
      <c r="H15" s="35">
        <v>0.9828315501368536</v>
      </c>
      <c r="I15" s="26"/>
      <c r="J15" s="46"/>
      <c r="K15" s="36"/>
      <c r="L15" s="26"/>
      <c r="M15" s="26"/>
      <c r="N15" s="46"/>
    </row>
    <row r="16" spans="2:14" ht="12.75">
      <c r="B16" s="84">
        <v>2001</v>
      </c>
      <c r="C16" s="46">
        <v>1783.9613082366818</v>
      </c>
      <c r="D16" s="35">
        <v>2.588414423143474</v>
      </c>
      <c r="E16" s="46">
        <v>43090.8528559585</v>
      </c>
      <c r="F16" s="35"/>
      <c r="G16" s="46">
        <v>2167.7874146443955</v>
      </c>
      <c r="H16" s="35">
        <v>0.5543920167549492</v>
      </c>
      <c r="I16" s="26"/>
      <c r="J16" s="46"/>
      <c r="K16" s="36"/>
      <c r="L16" s="26"/>
      <c r="M16" s="26"/>
      <c r="N16" s="46"/>
    </row>
    <row r="17" spans="2:14" ht="12.75">
      <c r="B17" s="84">
        <v>2002</v>
      </c>
      <c r="C17" s="46">
        <v>1860.6248279929232</v>
      </c>
      <c r="D17" s="35">
        <v>4.29737569992579</v>
      </c>
      <c r="E17" s="46">
        <v>43779.40771748054</v>
      </c>
      <c r="F17" s="35"/>
      <c r="G17" s="46">
        <v>2205.2363273453093</v>
      </c>
      <c r="H17" s="35">
        <v>1.7275177652536045</v>
      </c>
      <c r="I17" s="26"/>
      <c r="J17" s="46"/>
      <c r="K17" s="36"/>
      <c r="L17" s="26"/>
      <c r="M17" s="26"/>
      <c r="N17" s="46"/>
    </row>
    <row r="18" spans="2:14" ht="12.75">
      <c r="B18" s="84">
        <v>2003</v>
      </c>
      <c r="C18" s="46">
        <v>1929.4655396107726</v>
      </c>
      <c r="D18" s="35">
        <v>3.6998706338939167</v>
      </c>
      <c r="E18" s="46">
        <v>44253.79678006359</v>
      </c>
      <c r="F18" s="35"/>
      <c r="G18" s="46">
        <v>2249.325118184683</v>
      </c>
      <c r="H18" s="35">
        <v>1.9992773696254333</v>
      </c>
      <c r="I18" s="26"/>
      <c r="J18" s="46"/>
      <c r="K18" s="36"/>
      <c r="L18" s="26"/>
      <c r="M18" s="26"/>
      <c r="N18" s="46"/>
    </row>
    <row r="19" spans="2:14" ht="12.75">
      <c r="B19" s="84">
        <v>2004</v>
      </c>
      <c r="C19" s="46">
        <v>2032.4859052486731</v>
      </c>
      <c r="D19" s="35">
        <v>5.339321357285431</v>
      </c>
      <c r="E19" s="46">
        <v>45942.2672976644</v>
      </c>
      <c r="F19" s="35"/>
      <c r="G19" s="46">
        <v>2269.5103477256016</v>
      </c>
      <c r="H19" s="35">
        <v>0.897390482937788</v>
      </c>
      <c r="I19" s="26"/>
      <c r="J19" s="46"/>
      <c r="K19" s="36"/>
      <c r="L19" s="26"/>
      <c r="M19" s="26"/>
      <c r="N19" s="46"/>
    </row>
    <row r="20" spans="2:14" ht="12.75">
      <c r="B20" s="85">
        <v>2005</v>
      </c>
      <c r="C20" s="46">
        <v>2322.651911735797</v>
      </c>
      <c r="D20" s="36">
        <v>14.276409284699188</v>
      </c>
      <c r="E20" s="46">
        <v>48036.315183152656</v>
      </c>
      <c r="F20" s="36"/>
      <c r="G20" s="46">
        <v>2416.915642399412</v>
      </c>
      <c r="H20" s="36">
        <v>6.495026331187825</v>
      </c>
      <c r="I20" s="26"/>
      <c r="J20" s="46"/>
      <c r="K20" s="36"/>
      <c r="L20" s="26"/>
      <c r="M20" s="26"/>
      <c r="N20" s="46"/>
    </row>
    <row r="21" spans="2:14" ht="14.25">
      <c r="B21" s="85" t="s">
        <v>41</v>
      </c>
      <c r="C21" s="46">
        <v>2448.9</v>
      </c>
      <c r="D21" s="36">
        <v>5.435514793512625</v>
      </c>
      <c r="E21" s="46">
        <v>47101.47715033082</v>
      </c>
      <c r="F21" s="39"/>
      <c r="G21" s="46">
        <v>2528.2</v>
      </c>
      <c r="H21" s="36">
        <v>4.6043956043955925</v>
      </c>
      <c r="I21" s="26"/>
      <c r="J21" s="46"/>
      <c r="K21" s="36"/>
      <c r="L21" s="26"/>
      <c r="M21" s="26"/>
      <c r="N21" s="46"/>
    </row>
    <row r="22" spans="2:14" ht="14.25">
      <c r="B22" s="85" t="s">
        <v>42</v>
      </c>
      <c r="C22" s="46">
        <v>2637.1</v>
      </c>
      <c r="D22" s="36">
        <v>7.685083098534028</v>
      </c>
      <c r="E22" s="46">
        <v>48744.9168207024</v>
      </c>
      <c r="F22" s="36"/>
      <c r="G22" s="46">
        <v>2637.1</v>
      </c>
      <c r="H22" s="36">
        <v>4.307412388260427</v>
      </c>
      <c r="I22" s="51"/>
      <c r="J22" s="52"/>
      <c r="K22" s="53"/>
      <c r="L22" s="26"/>
      <c r="M22" s="26"/>
      <c r="N22" s="46"/>
    </row>
    <row r="23" spans="2:14" ht="14.25">
      <c r="B23" s="86" t="s">
        <v>45</v>
      </c>
      <c r="C23" s="125">
        <v>2667.4</v>
      </c>
      <c r="D23" s="74">
        <v>1.1489894201964348</v>
      </c>
      <c r="E23" s="46">
        <v>47634.26938702621</v>
      </c>
      <c r="F23" s="54"/>
      <c r="G23" s="52">
        <v>2617.5</v>
      </c>
      <c r="H23" s="118">
        <v>-0.7432406810511513</v>
      </c>
      <c r="I23" s="51"/>
      <c r="J23" s="52"/>
      <c r="K23" s="153"/>
      <c r="L23" s="26"/>
      <c r="M23" s="26"/>
      <c r="N23" s="46"/>
    </row>
    <row r="24" spans="2:14" ht="14.25">
      <c r="B24" s="83" t="s">
        <v>46</v>
      </c>
      <c r="C24" s="126">
        <v>2541.6</v>
      </c>
      <c r="D24" s="127">
        <v>-4.716203044162862</v>
      </c>
      <c r="E24" s="126">
        <v>45111.42073641519</v>
      </c>
      <c r="F24" s="55"/>
      <c r="G24" s="47">
        <v>2434</v>
      </c>
      <c r="H24" s="117">
        <v>-7.010506208213944</v>
      </c>
      <c r="I24" s="154"/>
      <c r="J24" s="155"/>
      <c r="L24" s="26"/>
      <c r="M24" s="26"/>
      <c r="N24" s="46"/>
    </row>
    <row r="25" spans="9:14" ht="12.75">
      <c r="I25" s="154"/>
      <c r="J25" s="155"/>
      <c r="L25" s="51"/>
      <c r="M25" s="51"/>
      <c r="N25" s="46"/>
    </row>
    <row r="26" spans="1:20" ht="14.25" customHeight="1">
      <c r="A26" s="30"/>
      <c r="B26" s="5" t="s">
        <v>8</v>
      </c>
      <c r="C26" s="34"/>
      <c r="D26" s="34"/>
      <c r="E26" s="34"/>
      <c r="F26" s="34"/>
      <c r="G26" s="34"/>
      <c r="H26" s="34"/>
      <c r="I26" s="156"/>
      <c r="J26" s="156"/>
      <c r="K26" s="156"/>
      <c r="L26" s="73"/>
      <c r="M26" s="73"/>
      <c r="N26" s="46"/>
      <c r="O26" s="156"/>
      <c r="P26" s="156"/>
      <c r="Q26" s="156"/>
      <c r="R26" s="156"/>
      <c r="S26" s="156"/>
      <c r="T26" s="11"/>
    </row>
    <row r="27" spans="1:20" ht="14.25" customHeight="1">
      <c r="A27" s="30">
        <v>1</v>
      </c>
      <c r="B27" s="34" t="s">
        <v>27</v>
      </c>
      <c r="C27" s="34"/>
      <c r="D27" s="34"/>
      <c r="E27" s="34"/>
      <c r="F27" s="34"/>
      <c r="G27" s="34"/>
      <c r="H27" s="74" t="s">
        <v>1</v>
      </c>
      <c r="I27" s="156"/>
      <c r="J27" s="156"/>
      <c r="K27" s="156"/>
      <c r="L27" s="156"/>
      <c r="M27" s="156"/>
      <c r="N27" s="156"/>
      <c r="O27" s="156"/>
      <c r="P27" s="156"/>
      <c r="Q27" s="156"/>
      <c r="R27" s="156"/>
      <c r="S27" s="156"/>
      <c r="T27" s="11"/>
    </row>
    <row r="28" spans="1:15" ht="13.5">
      <c r="A28" s="30"/>
      <c r="B28" s="69"/>
      <c r="D28" s="34"/>
      <c r="E28" s="34"/>
      <c r="F28" s="34"/>
      <c r="G28" s="34"/>
      <c r="H28" s="34"/>
      <c r="O28" s="142"/>
    </row>
    <row r="29" spans="2:14" ht="14.25">
      <c r="B29" s="38"/>
      <c r="C29" s="37"/>
      <c r="D29" s="34"/>
      <c r="E29" s="37"/>
      <c r="F29" s="37"/>
      <c r="G29" s="37"/>
      <c r="H29" s="37"/>
      <c r="I29" s="157"/>
      <c r="J29" s="157"/>
      <c r="K29" s="157"/>
      <c r="L29" s="157"/>
      <c r="M29" s="157"/>
      <c r="N29" s="21"/>
    </row>
    <row r="30" ht="12.75">
      <c r="N30" s="21"/>
    </row>
    <row r="31" ht="12.75">
      <c r="N31" s="21"/>
    </row>
    <row r="32" spans="12:17" ht="12.75">
      <c r="L32" s="46"/>
      <c r="M32" s="46"/>
      <c r="N32" s="21"/>
      <c r="O32" s="21"/>
      <c r="Q32" s="21"/>
    </row>
    <row r="33" spans="12:15" ht="12.75">
      <c r="L33" s="46"/>
      <c r="M33" s="46"/>
      <c r="N33" s="21"/>
      <c r="O33" s="21"/>
    </row>
    <row r="34" spans="12:15" ht="12.75">
      <c r="L34" s="46"/>
      <c r="M34" s="46"/>
      <c r="N34" s="21"/>
      <c r="O34" s="21"/>
    </row>
    <row r="35" spans="2:15" ht="12.75">
      <c r="B35" s="10"/>
      <c r="C35" s="10"/>
      <c r="L35" s="46"/>
      <c r="M35" s="46"/>
      <c r="N35" s="21"/>
      <c r="O35" s="21"/>
    </row>
    <row r="36" spans="3:15" ht="12.75">
      <c r="C36" s="10"/>
      <c r="L36" s="46"/>
      <c r="M36" s="46"/>
      <c r="N36" s="21"/>
      <c r="O36" s="21"/>
    </row>
    <row r="37" spans="2:15" ht="12.75">
      <c r="B37" s="10"/>
      <c r="C37" s="10"/>
      <c r="L37" s="46"/>
      <c r="M37" s="46"/>
      <c r="N37" s="21"/>
      <c r="O37" s="21"/>
    </row>
    <row r="38" spans="2:15" ht="12.75">
      <c r="B38" s="10"/>
      <c r="C38" s="10"/>
      <c r="L38" s="46"/>
      <c r="M38" s="46"/>
      <c r="N38" s="21"/>
      <c r="O38" s="21"/>
    </row>
    <row r="39" spans="2:15" ht="12.75">
      <c r="B39" s="10"/>
      <c r="C39" s="10"/>
      <c r="L39" s="46"/>
      <c r="M39" s="46"/>
      <c r="N39" s="21"/>
      <c r="O39" s="21"/>
    </row>
    <row r="40" spans="2:15" ht="12.75">
      <c r="B40" s="10"/>
      <c r="C40" s="10"/>
      <c r="L40" s="46"/>
      <c r="M40" s="46"/>
      <c r="N40" s="21"/>
      <c r="O40" s="21"/>
    </row>
    <row r="41" spans="2:15" ht="12.75">
      <c r="B41" s="10"/>
      <c r="C41" s="10"/>
      <c r="L41" s="46"/>
      <c r="M41" s="46"/>
      <c r="N41" s="21"/>
      <c r="O41" s="21"/>
    </row>
    <row r="42" spans="2:15" ht="12.75">
      <c r="B42" s="10"/>
      <c r="C42" s="10"/>
      <c r="L42" s="46"/>
      <c r="M42" s="46"/>
      <c r="N42" s="21"/>
      <c r="O42" s="21"/>
    </row>
    <row r="43" spans="2:15" ht="12.75">
      <c r="B43" s="10"/>
      <c r="C43" s="10"/>
      <c r="L43" s="46"/>
      <c r="M43" s="46"/>
      <c r="N43" s="21"/>
      <c r="O43" s="21"/>
    </row>
    <row r="44" spans="2:3" ht="12.75">
      <c r="B44" s="10"/>
      <c r="C44" s="10"/>
    </row>
    <row r="45" spans="2:3" ht="12.75">
      <c r="B45" s="10"/>
      <c r="C45" s="10"/>
    </row>
    <row r="47" spans="14:15" ht="12.75">
      <c r="N47" s="121"/>
      <c r="O47" s="121"/>
    </row>
    <row r="48" spans="14:15" ht="12.75">
      <c r="N48" s="121"/>
      <c r="O48" s="121"/>
    </row>
    <row r="49" spans="14:15" ht="12.75">
      <c r="N49" s="121"/>
      <c r="O49" s="121"/>
    </row>
    <row r="50" spans="14:15" ht="12.75">
      <c r="N50" s="121"/>
      <c r="O50" s="121"/>
    </row>
    <row r="54" ht="12.75">
      <c r="B54" s="37" t="s">
        <v>9</v>
      </c>
    </row>
    <row r="57" spans="1:9" ht="12.75">
      <c r="A57" s="14"/>
      <c r="B57" s="4"/>
      <c r="C57" s="4"/>
      <c r="D57" s="4"/>
      <c r="E57" s="4"/>
      <c r="F57" s="4"/>
      <c r="G57" s="4"/>
      <c r="H57" s="4"/>
      <c r="I57" s="14"/>
    </row>
    <row r="58" spans="1:19" s="16" customFormat="1" ht="9" customHeight="1">
      <c r="A58" s="28"/>
      <c r="B58" s="18"/>
      <c r="C58" s="18"/>
      <c r="D58" s="18"/>
      <c r="E58" s="18"/>
      <c r="F58" s="18"/>
      <c r="G58" s="18"/>
      <c r="H58" s="18"/>
      <c r="I58" s="28"/>
      <c r="J58" s="24"/>
      <c r="K58" s="24"/>
      <c r="L58" s="24"/>
      <c r="M58" s="24"/>
      <c r="N58" s="24"/>
      <c r="O58" s="24"/>
      <c r="P58" s="24"/>
      <c r="Q58" s="24"/>
      <c r="R58" s="24"/>
      <c r="S58" s="24"/>
    </row>
    <row r="59" spans="1:10" ht="12.75">
      <c r="A59" s="145">
        <v>121</v>
      </c>
      <c r="B59" s="145"/>
      <c r="C59" s="145"/>
      <c r="D59" s="145"/>
      <c r="E59" s="145"/>
      <c r="F59" s="145"/>
      <c r="G59" s="145"/>
      <c r="H59" s="145"/>
      <c r="I59" s="158"/>
      <c r="J59" s="158"/>
    </row>
  </sheetData>
  <sheetProtection/>
  <mergeCells count="3">
    <mergeCell ref="E11:F11"/>
    <mergeCell ref="E12:F12"/>
    <mergeCell ref="B8:H8"/>
  </mergeCells>
  <printOptions horizontalCentered="1"/>
  <pageMargins left="0.85" right="0.85" top="1" bottom="1" header="0.511811023622047" footer="0.24"/>
  <pageSetup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dimension ref="A4:W57"/>
  <sheetViews>
    <sheetView view="pageBreakPreview" zoomScaleSheetLayoutView="100" zoomScalePageLayoutView="0" workbookViewId="0" topLeftCell="A1">
      <selection activeCell="H3" sqref="H3"/>
    </sheetView>
  </sheetViews>
  <sheetFormatPr defaultColWidth="9.140625" defaultRowHeight="12.75"/>
  <cols>
    <col min="1" max="1" width="7.7109375" style="10" customWidth="1"/>
    <col min="2" max="2" width="4.7109375" style="10" customWidth="1"/>
    <col min="3" max="3" width="40.140625" style="0" customWidth="1"/>
    <col min="4" max="7" width="12.140625" style="0" customWidth="1"/>
    <col min="9" max="9" width="10.421875" style="0" hidden="1" customWidth="1"/>
    <col min="16" max="16" width="5.00390625" style="0" customWidth="1"/>
    <col min="17" max="17" width="2.28125" style="0" customWidth="1"/>
    <col min="18" max="18" width="3.00390625" style="0" customWidth="1"/>
    <col min="19" max="19" width="4.00390625" style="0" customWidth="1"/>
    <col min="22" max="23" width="12.8515625" style="0" bestFit="1" customWidth="1"/>
  </cols>
  <sheetData>
    <row r="4" ht="15">
      <c r="G4" s="33" t="s">
        <v>47</v>
      </c>
    </row>
    <row r="5" spans="1:2" s="16" customFormat="1" ht="9" customHeight="1">
      <c r="A5" s="24"/>
      <c r="B5" s="24"/>
    </row>
    <row r="8" spans="1:9" ht="15.75">
      <c r="A8" s="25">
        <v>12.05</v>
      </c>
      <c r="B8" s="160" t="s">
        <v>60</v>
      </c>
      <c r="C8" s="160"/>
      <c r="D8" s="160"/>
      <c r="E8" s="160"/>
      <c r="F8" s="160"/>
      <c r="G8" s="160"/>
      <c r="I8" s="50"/>
    </row>
    <row r="9" spans="1:9" ht="15.75" customHeight="1">
      <c r="A9" s="25"/>
      <c r="B9" s="160" t="s">
        <v>66</v>
      </c>
      <c r="C9" s="160"/>
      <c r="D9" s="160"/>
      <c r="E9" s="160"/>
      <c r="F9" s="160"/>
      <c r="G9" s="160"/>
      <c r="I9" s="50"/>
    </row>
    <row r="10" spans="1:9" ht="15.75" customHeight="1">
      <c r="A10" s="25"/>
      <c r="B10" s="49"/>
      <c r="C10" s="49"/>
      <c r="D10" s="49"/>
      <c r="E10" s="49"/>
      <c r="F10" s="49"/>
      <c r="G10" s="49"/>
      <c r="I10" s="50"/>
    </row>
    <row r="11" spans="2:9" ht="17.25" customHeight="1">
      <c r="B11" s="3"/>
      <c r="C11" s="174" t="s">
        <v>1</v>
      </c>
      <c r="D11" s="174"/>
      <c r="E11" s="32"/>
      <c r="F11" s="32"/>
      <c r="G11" s="66" t="s">
        <v>25</v>
      </c>
      <c r="I11" s="50"/>
    </row>
    <row r="12" spans="2:9" ht="23.25" customHeight="1">
      <c r="B12" s="169" t="s">
        <v>12</v>
      </c>
      <c r="C12" s="169"/>
      <c r="D12" s="62" t="s">
        <v>41</v>
      </c>
      <c r="E12" s="63" t="s">
        <v>42</v>
      </c>
      <c r="F12" s="62">
        <v>2008</v>
      </c>
      <c r="G12" s="63">
        <v>2009</v>
      </c>
      <c r="I12" s="50"/>
    </row>
    <row r="13" spans="2:7" ht="16.5" customHeight="1">
      <c r="B13" s="172" t="s">
        <v>62</v>
      </c>
      <c r="C13" s="172"/>
      <c r="D13" s="81">
        <f>SUM(D14:D17)</f>
        <v>208936.86301540877</v>
      </c>
      <c r="E13" s="81">
        <f>SUM(E14:E17)</f>
        <v>200744.90382978725</v>
      </c>
      <c r="F13" s="81">
        <f>SUM(F14:F17)</f>
        <v>196648.7</v>
      </c>
      <c r="G13" s="81">
        <f>SUM(G14:G17)</f>
        <v>152669.59999999998</v>
      </c>
    </row>
    <row r="14" spans="2:7" ht="12.75" customHeight="1">
      <c r="B14" s="61"/>
      <c r="C14" s="29" t="s">
        <v>28</v>
      </c>
      <c r="D14" s="77">
        <v>7173.9</v>
      </c>
      <c r="E14" s="79">
        <v>7649.8038297872345</v>
      </c>
      <c r="F14" s="108">
        <v>8069.2</v>
      </c>
      <c r="G14" s="108">
        <v>8882.3</v>
      </c>
    </row>
    <row r="15" spans="2:7" ht="12.75" customHeight="1">
      <c r="B15" s="61"/>
      <c r="C15" s="29" t="s">
        <v>13</v>
      </c>
      <c r="D15" s="58">
        <v>30260.1</v>
      </c>
      <c r="E15" s="79">
        <v>29576.9</v>
      </c>
      <c r="F15" s="108">
        <v>20764.3</v>
      </c>
      <c r="G15" s="108">
        <v>19493.6</v>
      </c>
    </row>
    <row r="16" spans="2:23" ht="12.75" customHeight="1">
      <c r="B16" s="61"/>
      <c r="C16" s="29" t="s">
        <v>14</v>
      </c>
      <c r="D16" s="58">
        <v>22712.663015408765</v>
      </c>
      <c r="E16" s="79">
        <v>23678.1</v>
      </c>
      <c r="F16" s="108">
        <v>25463.1</v>
      </c>
      <c r="G16" s="108">
        <v>23664.5</v>
      </c>
      <c r="V16" s="80"/>
      <c r="W16" s="80"/>
    </row>
    <row r="17" spans="2:23" ht="12.75" customHeight="1">
      <c r="B17" s="61"/>
      <c r="C17" s="76" t="s">
        <v>15</v>
      </c>
      <c r="D17" s="58">
        <v>148790.2</v>
      </c>
      <c r="E17" s="79">
        <v>139840.1</v>
      </c>
      <c r="F17" s="108">
        <v>142352.1</v>
      </c>
      <c r="G17" s="108">
        <v>100629.2</v>
      </c>
      <c r="V17" s="80"/>
      <c r="W17" s="80"/>
    </row>
    <row r="18" spans="2:23" ht="12.75" customHeight="1">
      <c r="B18" s="61"/>
      <c r="C18" s="76"/>
      <c r="D18" s="58"/>
      <c r="E18" s="79"/>
      <c r="F18" s="58"/>
      <c r="G18" s="79"/>
      <c r="V18" s="80"/>
      <c r="W18" s="80"/>
    </row>
    <row r="19" spans="2:23" ht="12.75" customHeight="1">
      <c r="B19" s="175" t="s">
        <v>44</v>
      </c>
      <c r="C19" s="175"/>
      <c r="D19" s="82">
        <f>SUM(D20:D33)</f>
        <v>2789104.4949099473</v>
      </c>
      <c r="E19" s="82">
        <f>SUM(E20:E33)</f>
        <v>2933411.533680375</v>
      </c>
      <c r="F19" s="82">
        <f>SUM(F20:F33)</f>
        <v>2908437.9408173827</v>
      </c>
      <c r="G19" s="82">
        <f>SUM(G20:G33)</f>
        <v>2673054.48605446</v>
      </c>
      <c r="V19" s="80"/>
      <c r="W19" s="80"/>
    </row>
    <row r="20" spans="2:23" ht="12.75" customHeight="1">
      <c r="B20" s="61"/>
      <c r="C20" s="76" t="s">
        <v>29</v>
      </c>
      <c r="D20" s="58">
        <v>52671.16205504323</v>
      </c>
      <c r="E20" s="79">
        <v>57083</v>
      </c>
      <c r="F20" s="58">
        <v>58318</v>
      </c>
      <c r="G20" s="108">
        <v>59303.04625834365</v>
      </c>
      <c r="V20" s="80"/>
      <c r="W20" s="80"/>
    </row>
    <row r="21" spans="2:23" ht="12.75" customHeight="1">
      <c r="B21" s="61"/>
      <c r="C21" s="76" t="s">
        <v>30</v>
      </c>
      <c r="D21" s="58">
        <v>32707.7</v>
      </c>
      <c r="E21" s="79">
        <v>34174.2</v>
      </c>
      <c r="F21" s="58">
        <v>34716</v>
      </c>
      <c r="G21" s="108">
        <v>36688.7</v>
      </c>
      <c r="V21" s="80"/>
      <c r="W21" s="80"/>
    </row>
    <row r="22" spans="2:23" ht="12.75" customHeight="1">
      <c r="B22" s="61"/>
      <c r="C22" s="76" t="s">
        <v>24</v>
      </c>
      <c r="D22" s="58">
        <v>245320</v>
      </c>
      <c r="E22" s="79">
        <v>236399</v>
      </c>
      <c r="F22" s="58">
        <v>244540</v>
      </c>
      <c r="G22" s="108">
        <v>216409</v>
      </c>
      <c r="V22" s="80"/>
      <c r="W22" s="80"/>
    </row>
    <row r="23" spans="2:23" ht="12.75" customHeight="1">
      <c r="B23" s="61"/>
      <c r="C23" s="76" t="s">
        <v>31</v>
      </c>
      <c r="D23" s="58">
        <v>103118.56</v>
      </c>
      <c r="E23" s="79">
        <v>103837.92</v>
      </c>
      <c r="F23" s="108">
        <v>99155.67</v>
      </c>
      <c r="G23" s="108">
        <v>91164.59</v>
      </c>
      <c r="V23" s="80"/>
      <c r="W23" s="80"/>
    </row>
    <row r="24" spans="2:23" ht="12.75" customHeight="1">
      <c r="B24" s="61"/>
      <c r="C24" s="76" t="s">
        <v>32</v>
      </c>
      <c r="D24" s="58">
        <v>124140.7</v>
      </c>
      <c r="E24" s="79">
        <v>133481.4</v>
      </c>
      <c r="F24" s="108">
        <v>134321.3760444246</v>
      </c>
      <c r="G24" s="108">
        <v>120627.66638775654</v>
      </c>
      <c r="V24" s="80"/>
      <c r="W24" s="80"/>
    </row>
    <row r="25" spans="2:23" ht="12.75" customHeight="1">
      <c r="B25" s="61"/>
      <c r="C25" s="76" t="s">
        <v>33</v>
      </c>
      <c r="D25" s="58">
        <v>109983.50348774971</v>
      </c>
      <c r="E25" s="79">
        <v>113842.0034877497</v>
      </c>
      <c r="F25" s="108">
        <v>115080.2034877497</v>
      </c>
      <c r="G25" s="108">
        <v>122443.1830579307</v>
      </c>
      <c r="V25" s="80"/>
      <c r="W25" s="80"/>
    </row>
    <row r="26" spans="2:23" ht="12.75" customHeight="1">
      <c r="B26" s="61"/>
      <c r="C26" s="76" t="s">
        <v>34</v>
      </c>
      <c r="D26" s="58">
        <v>1190796.7871804647</v>
      </c>
      <c r="E26" s="79">
        <v>1267654.0301926248</v>
      </c>
      <c r="F26" s="108">
        <v>1219557.1730705844</v>
      </c>
      <c r="G26" s="108">
        <v>1044073.1879856482</v>
      </c>
      <c r="V26" s="80"/>
      <c r="W26" s="80"/>
    </row>
    <row r="27" spans="2:23" ht="12.75" customHeight="1">
      <c r="B27" s="61"/>
      <c r="C27" s="76" t="s">
        <v>35</v>
      </c>
      <c r="D27" s="58">
        <v>206174.7</v>
      </c>
      <c r="E27" s="79">
        <v>221853.9</v>
      </c>
      <c r="F27" s="108">
        <v>223104.2</v>
      </c>
      <c r="G27" s="108">
        <v>212805.6</v>
      </c>
      <c r="V27" s="80"/>
      <c r="W27" s="80"/>
    </row>
    <row r="28" spans="2:23" ht="12.75" customHeight="1">
      <c r="B28" s="61"/>
      <c r="C28" s="76" t="s">
        <v>36</v>
      </c>
      <c r="D28" s="58">
        <v>288925.25218668964</v>
      </c>
      <c r="E28" s="79">
        <v>317523.6</v>
      </c>
      <c r="F28" s="108">
        <v>319351.21821462404</v>
      </c>
      <c r="G28" s="108">
        <v>324654.34236478095</v>
      </c>
      <c r="V28" s="80"/>
      <c r="W28" s="80"/>
    </row>
    <row r="29" spans="2:23" ht="12.75" customHeight="1">
      <c r="B29" s="61"/>
      <c r="C29" s="76" t="s">
        <v>37</v>
      </c>
      <c r="D29" s="58">
        <v>51485.73</v>
      </c>
      <c r="E29" s="79">
        <v>54700.31</v>
      </c>
      <c r="F29" s="58">
        <v>54233</v>
      </c>
      <c r="G29" s="108">
        <v>50535.77</v>
      </c>
      <c r="V29" s="80"/>
      <c r="W29" s="80"/>
    </row>
    <row r="30" spans="2:23" ht="12.75" customHeight="1">
      <c r="B30" s="61"/>
      <c r="C30" s="76" t="s">
        <v>38</v>
      </c>
      <c r="D30" s="58">
        <v>170524.4</v>
      </c>
      <c r="E30" s="79">
        <v>174343.27</v>
      </c>
      <c r="F30" s="108">
        <v>188138.8</v>
      </c>
      <c r="G30" s="108">
        <v>181578.3</v>
      </c>
      <c r="V30" s="80"/>
      <c r="W30" s="80"/>
    </row>
    <row r="31" spans="2:23" ht="12.75" customHeight="1">
      <c r="B31" s="61"/>
      <c r="C31" s="131" t="s">
        <v>16</v>
      </c>
      <c r="D31" s="58">
        <v>59310.1</v>
      </c>
      <c r="E31" s="79">
        <v>61961.7</v>
      </c>
      <c r="F31" s="108">
        <v>66633</v>
      </c>
      <c r="G31" s="108">
        <v>66516.9</v>
      </c>
      <c r="V31" s="80"/>
      <c r="W31" s="80"/>
    </row>
    <row r="32" spans="2:23" ht="12.75" customHeight="1">
      <c r="B32" s="61"/>
      <c r="C32" s="71" t="s">
        <v>39</v>
      </c>
      <c r="D32" s="58">
        <v>68479.3</v>
      </c>
      <c r="E32" s="79">
        <v>69880.2</v>
      </c>
      <c r="F32" s="108">
        <v>70912.9</v>
      </c>
      <c r="G32" s="108">
        <v>70036.6</v>
      </c>
      <c r="V32" s="80"/>
      <c r="W32" s="80"/>
    </row>
    <row r="33" spans="2:23" ht="12.75" customHeight="1">
      <c r="B33" s="61"/>
      <c r="C33" s="76" t="s">
        <v>17</v>
      </c>
      <c r="D33" s="58">
        <v>85466.6</v>
      </c>
      <c r="E33" s="79">
        <v>86677</v>
      </c>
      <c r="F33" s="108">
        <v>80376.4</v>
      </c>
      <c r="G33" s="108">
        <v>76217.6</v>
      </c>
      <c r="V33" s="80"/>
      <c r="W33" s="80"/>
    </row>
    <row r="34" spans="2:23" ht="12.75" customHeight="1">
      <c r="B34" s="61"/>
      <c r="C34" s="76"/>
      <c r="D34" s="58"/>
      <c r="E34" s="79"/>
      <c r="F34" s="108"/>
      <c r="G34" s="108"/>
      <c r="V34" s="80"/>
      <c r="W34" s="80"/>
    </row>
    <row r="35" spans="2:23" ht="12.75" customHeight="1">
      <c r="B35" s="128" t="s">
        <v>40</v>
      </c>
      <c r="C35" s="76"/>
      <c r="D35" s="82">
        <f>SUM(D19+D13)</f>
        <v>2998041.357925356</v>
      </c>
      <c r="E35" s="82">
        <f>SUM(E19+E13)</f>
        <v>3134156.4375101626</v>
      </c>
      <c r="F35" s="82">
        <f>SUM(F19+F13)</f>
        <v>3105086.640817383</v>
      </c>
      <c r="G35" s="82">
        <f>SUM(G19+G13)</f>
        <v>2825724.08605446</v>
      </c>
      <c r="V35" s="80"/>
      <c r="W35" s="80"/>
    </row>
    <row r="36" spans="2:23" ht="8.25" customHeight="1">
      <c r="B36" s="128"/>
      <c r="C36" s="76"/>
      <c r="D36" s="82"/>
      <c r="E36" s="82"/>
      <c r="F36" s="82"/>
      <c r="G36" s="82"/>
      <c r="V36" s="80"/>
      <c r="W36" s="80"/>
    </row>
    <row r="37" spans="2:23" ht="12.75" customHeight="1">
      <c r="B37" s="170" t="s">
        <v>20</v>
      </c>
      <c r="C37" s="170"/>
      <c r="D37" s="58">
        <v>469852</v>
      </c>
      <c r="E37" s="78">
        <v>497100</v>
      </c>
      <c r="F37" s="58">
        <v>487546</v>
      </c>
      <c r="G37" s="108">
        <v>391760</v>
      </c>
      <c r="V37" s="80"/>
      <c r="W37" s="80"/>
    </row>
    <row r="38" spans="2:23" ht="8.25" customHeight="1">
      <c r="B38" s="65"/>
      <c r="C38" s="65"/>
      <c r="D38" s="64"/>
      <c r="E38" s="64"/>
      <c r="F38" s="64"/>
      <c r="G38" s="64"/>
      <c r="V38" s="80"/>
      <c r="W38" s="80"/>
    </row>
    <row r="39" spans="2:23" ht="12.75" customHeight="1">
      <c r="B39" s="171" t="s">
        <v>18</v>
      </c>
      <c r="C39" s="171"/>
      <c r="D39" s="99">
        <f>D35-D37</f>
        <v>2528189.357925356</v>
      </c>
      <c r="E39" s="99">
        <f>E35-E37</f>
        <v>2637056.4375101626</v>
      </c>
      <c r="F39" s="99">
        <f>F35-F37</f>
        <v>2617540.640817383</v>
      </c>
      <c r="G39" s="99">
        <f>G35-G37</f>
        <v>2433964.08605446</v>
      </c>
      <c r="V39" s="80"/>
      <c r="W39" s="80"/>
    </row>
    <row r="40" spans="22:23" ht="12.75">
      <c r="V40" s="80"/>
      <c r="W40" s="80"/>
    </row>
    <row r="41" spans="2:23" ht="12.75">
      <c r="B41" s="173" t="s">
        <v>23</v>
      </c>
      <c r="C41" s="173"/>
      <c r="V41" s="80"/>
      <c r="W41" s="80"/>
    </row>
    <row r="42" spans="3:23" ht="12.75">
      <c r="C42" s="10"/>
      <c r="V42" s="80"/>
      <c r="W42" s="80"/>
    </row>
    <row r="43" spans="22:23" ht="12.75">
      <c r="V43" s="80"/>
      <c r="W43" s="80"/>
    </row>
    <row r="55" spans="1:8" ht="12.75">
      <c r="A55" s="14"/>
      <c r="B55" s="14"/>
      <c r="C55" s="4"/>
      <c r="D55" s="4"/>
      <c r="E55" s="4"/>
      <c r="F55" s="4"/>
      <c r="G55" s="4"/>
      <c r="H55" s="4"/>
    </row>
    <row r="56" spans="1:8" s="16" customFormat="1" ht="9" customHeight="1">
      <c r="A56" s="28"/>
      <c r="B56" s="28"/>
      <c r="C56" s="18"/>
      <c r="D56" s="18"/>
      <c r="E56" s="18"/>
      <c r="F56" s="18"/>
      <c r="G56" s="18"/>
      <c r="H56" s="18"/>
    </row>
    <row r="57" spans="1:9" ht="12.75">
      <c r="A57" s="159">
        <v>122</v>
      </c>
      <c r="B57" s="159"/>
      <c r="C57" s="159"/>
      <c r="D57" s="159"/>
      <c r="E57" s="159"/>
      <c r="F57" s="159"/>
      <c r="G57" s="159"/>
      <c r="H57" s="20"/>
      <c r="I57" s="20"/>
    </row>
  </sheetData>
  <sheetProtection/>
  <mergeCells count="10">
    <mergeCell ref="B8:G8"/>
    <mergeCell ref="B9:G9"/>
    <mergeCell ref="A57:G57"/>
    <mergeCell ref="B12:C12"/>
    <mergeCell ref="B37:C37"/>
    <mergeCell ref="B39:C39"/>
    <mergeCell ref="B13:C13"/>
    <mergeCell ref="B41:C41"/>
    <mergeCell ref="C11:D11"/>
    <mergeCell ref="B19:C19"/>
  </mergeCells>
  <printOptions horizontalCentered="1"/>
  <pageMargins left="0.85" right="0.85" top="1" bottom="1" header="0.511811023622047" footer="0.24"/>
  <pageSetup horizontalDpi="600" verticalDpi="600" orientation="portrait" scale="80" r:id="rId2"/>
  <ignoredErrors>
    <ignoredError sqref="C15:C16" numberStoredAsText="1"/>
  </ignoredErrors>
  <drawing r:id="rId1"/>
</worksheet>
</file>

<file path=xl/worksheets/sheet4.xml><?xml version="1.0" encoding="utf-8"?>
<worksheet xmlns="http://schemas.openxmlformats.org/spreadsheetml/2006/main" xmlns:r="http://schemas.openxmlformats.org/officeDocument/2006/relationships">
  <dimension ref="A4:R62"/>
  <sheetViews>
    <sheetView view="pageBreakPreview" zoomScaleSheetLayoutView="100" zoomScalePageLayoutView="0" workbookViewId="0" topLeftCell="A1">
      <selection activeCell="H2" sqref="H2"/>
    </sheetView>
  </sheetViews>
  <sheetFormatPr defaultColWidth="9.140625" defaultRowHeight="12.75"/>
  <cols>
    <col min="1" max="1" width="7.7109375" style="10" customWidth="1"/>
    <col min="2" max="2" width="4.00390625" style="10" customWidth="1"/>
    <col min="3" max="3" width="44.421875" style="0" customWidth="1"/>
    <col min="4" max="4" width="12.140625" style="0" customWidth="1"/>
    <col min="5" max="5" width="11.57421875" style="0" customWidth="1"/>
    <col min="6" max="6" width="12.00390625" style="0" customWidth="1"/>
    <col min="7" max="7" width="11.8515625" style="0" customWidth="1"/>
    <col min="8" max="8" width="13.8515625" style="0" customWidth="1"/>
    <col min="9" max="9" width="10.421875" style="0" customWidth="1"/>
    <col min="10" max="10" width="40.421875" style="0" customWidth="1"/>
    <col min="11" max="12" width="11.421875" style="0" customWidth="1"/>
    <col min="13" max="13" width="12.8515625" style="0" bestFit="1" customWidth="1"/>
    <col min="14" max="14" width="12.421875" style="0" bestFit="1" customWidth="1"/>
  </cols>
  <sheetData>
    <row r="4" ht="15">
      <c r="G4" s="33" t="s">
        <v>47</v>
      </c>
    </row>
    <row r="5" spans="1:2" s="16" customFormat="1" ht="9" customHeight="1">
      <c r="A5" s="24"/>
      <c r="B5" s="24"/>
    </row>
    <row r="8" spans="1:9" ht="15.75">
      <c r="A8" s="25">
        <v>12.06</v>
      </c>
      <c r="B8" s="160" t="s">
        <v>48</v>
      </c>
      <c r="C8" s="160"/>
      <c r="D8" s="160"/>
      <c r="E8" s="160"/>
      <c r="F8" s="160"/>
      <c r="G8" s="160"/>
      <c r="I8" s="50"/>
    </row>
    <row r="9" spans="1:9" ht="15.75" customHeight="1">
      <c r="A9" s="25"/>
      <c r="B9" s="25"/>
      <c r="C9" s="70"/>
      <c r="D9" s="70"/>
      <c r="E9" s="70"/>
      <c r="F9" s="70"/>
      <c r="G9" s="70"/>
      <c r="I9" s="50"/>
    </row>
    <row r="10" spans="3:9" ht="17.25" customHeight="1">
      <c r="C10" s="67" t="s">
        <v>26</v>
      </c>
      <c r="D10" s="67" t="s">
        <v>1</v>
      </c>
      <c r="E10" s="67"/>
      <c r="F10" s="67"/>
      <c r="G10" s="66" t="s">
        <v>25</v>
      </c>
      <c r="I10" s="50"/>
    </row>
    <row r="11" spans="2:10" ht="23.25" customHeight="1">
      <c r="B11" s="169" t="s">
        <v>12</v>
      </c>
      <c r="C11" s="169"/>
      <c r="D11" s="62" t="s">
        <v>41</v>
      </c>
      <c r="E11" s="63" t="s">
        <v>42</v>
      </c>
      <c r="F11" s="62">
        <v>2008</v>
      </c>
      <c r="G11" s="88">
        <v>2009</v>
      </c>
      <c r="I11" s="50"/>
      <c r="J11" s="110"/>
    </row>
    <row r="12" spans="2:10" ht="12.75" customHeight="1">
      <c r="B12" s="140"/>
      <c r="C12" s="140"/>
      <c r="D12" s="141"/>
      <c r="E12" s="27"/>
      <c r="F12" s="141"/>
      <c r="G12" s="142"/>
      <c r="I12" s="50"/>
      <c r="J12" s="110"/>
    </row>
    <row r="13" spans="2:10" ht="12.75" customHeight="1">
      <c r="B13" s="178" t="s">
        <v>62</v>
      </c>
      <c r="C13" s="178"/>
      <c r="D13" s="57">
        <f>SUM(D14:D17)</f>
        <v>200075.35</v>
      </c>
      <c r="E13" s="57">
        <f>SUM(E14:E17)</f>
        <v>200744.90000000002</v>
      </c>
      <c r="F13" s="57">
        <f>SUM(F14:F17)</f>
        <v>205912.04</v>
      </c>
      <c r="G13" s="57">
        <f>SUM(G14:G17)</f>
        <v>159644.7</v>
      </c>
      <c r="J13" s="110"/>
    </row>
    <row r="14" spans="2:14" ht="12.75" customHeight="1">
      <c r="B14" s="61"/>
      <c r="C14" s="29" t="s">
        <v>28</v>
      </c>
      <c r="D14" s="79">
        <v>6756.05</v>
      </c>
      <c r="E14" s="58">
        <v>7649.8</v>
      </c>
      <c r="F14" s="115">
        <v>8112.8</v>
      </c>
      <c r="G14" s="108">
        <v>8943.4</v>
      </c>
      <c r="H14" s="114"/>
      <c r="J14" s="112"/>
      <c r="N14" s="114"/>
    </row>
    <row r="15" spans="2:14" ht="12.75" customHeight="1">
      <c r="B15" s="61"/>
      <c r="C15" s="29" t="s">
        <v>13</v>
      </c>
      <c r="D15" s="79">
        <v>30523.2</v>
      </c>
      <c r="E15" s="58">
        <v>29576.9</v>
      </c>
      <c r="F15" s="115">
        <v>22412.8</v>
      </c>
      <c r="G15" s="108">
        <v>19533</v>
      </c>
      <c r="H15" s="9"/>
      <c r="J15" s="113"/>
      <c r="N15" s="9"/>
    </row>
    <row r="16" spans="2:14" ht="12.75" customHeight="1">
      <c r="B16" s="61"/>
      <c r="C16" s="29" t="s">
        <v>14</v>
      </c>
      <c r="D16" s="79">
        <v>21729.9</v>
      </c>
      <c r="E16" s="58">
        <v>23678.1</v>
      </c>
      <c r="F16" s="115">
        <v>27519.74</v>
      </c>
      <c r="G16" s="108">
        <v>24577.2</v>
      </c>
      <c r="H16" s="9"/>
      <c r="J16" s="113"/>
      <c r="M16" s="13"/>
      <c r="N16" s="9"/>
    </row>
    <row r="17" spans="2:14" ht="12.75" customHeight="1">
      <c r="B17" s="61"/>
      <c r="C17" s="76" t="s">
        <v>15</v>
      </c>
      <c r="D17" s="79">
        <v>141066.2</v>
      </c>
      <c r="E17" s="58">
        <v>139840.1</v>
      </c>
      <c r="F17" s="115">
        <v>147866.7</v>
      </c>
      <c r="G17" s="108">
        <v>106591.1</v>
      </c>
      <c r="H17" s="9"/>
      <c r="J17" s="113"/>
      <c r="M17" s="80"/>
      <c r="N17" s="9"/>
    </row>
    <row r="18" spans="2:14" ht="12.75" customHeight="1">
      <c r="B18" s="61"/>
      <c r="C18" s="76"/>
      <c r="D18" s="79"/>
      <c r="E18" s="58"/>
      <c r="F18" s="115"/>
      <c r="G18" s="116"/>
      <c r="J18" s="113"/>
      <c r="M18" s="9"/>
      <c r="N18" s="9"/>
    </row>
    <row r="19" spans="2:14" ht="12.75" customHeight="1">
      <c r="B19" s="175" t="s">
        <v>44</v>
      </c>
      <c r="C19" s="175"/>
      <c r="D19" s="136">
        <f>SUM(D20:D33)</f>
        <v>2710028.619772194</v>
      </c>
      <c r="E19" s="82">
        <f>SUM(E20:E33)</f>
        <v>2933411.645192883</v>
      </c>
      <c r="F19" s="143">
        <f>SUM(F20:F33)</f>
        <v>2961891.821999999</v>
      </c>
      <c r="G19" s="81">
        <f>SUM(G20:G33)</f>
        <v>2780346.8020000006</v>
      </c>
      <c r="J19" s="113"/>
      <c r="M19" s="9"/>
      <c r="N19" s="9"/>
    </row>
    <row r="20" spans="2:14" ht="12.75" customHeight="1">
      <c r="B20" s="61"/>
      <c r="C20" s="76" t="s">
        <v>29</v>
      </c>
      <c r="D20" s="79">
        <v>49508</v>
      </c>
      <c r="E20" s="58">
        <v>57083</v>
      </c>
      <c r="F20" s="79">
        <v>46758.98200000002</v>
      </c>
      <c r="G20" s="108">
        <v>51331.081999999995</v>
      </c>
      <c r="H20" s="9"/>
      <c r="J20" s="113"/>
      <c r="M20" s="9"/>
      <c r="N20" s="9"/>
    </row>
    <row r="21" spans="2:14" ht="12.75" customHeight="1">
      <c r="B21" s="61"/>
      <c r="C21" s="76" t="s">
        <v>30</v>
      </c>
      <c r="D21" s="79">
        <v>32862.7</v>
      </c>
      <c r="E21" s="58">
        <v>34174.2</v>
      </c>
      <c r="F21" s="79">
        <v>32154.7</v>
      </c>
      <c r="G21" s="108">
        <v>34779.9</v>
      </c>
      <c r="H21" s="9"/>
      <c r="J21" s="113"/>
      <c r="M21" s="9"/>
      <c r="N21" s="9"/>
    </row>
    <row r="22" spans="2:14" ht="12.75" customHeight="1">
      <c r="B22" s="61"/>
      <c r="C22" s="76" t="s">
        <v>24</v>
      </c>
      <c r="D22" s="79">
        <v>234088</v>
      </c>
      <c r="E22" s="58">
        <v>236400</v>
      </c>
      <c r="F22" s="79">
        <v>242926</v>
      </c>
      <c r="G22" s="108">
        <v>220612</v>
      </c>
      <c r="H22" s="9"/>
      <c r="J22" s="113"/>
      <c r="M22" s="9"/>
      <c r="N22" s="9"/>
    </row>
    <row r="23" spans="2:14" ht="12.75" customHeight="1">
      <c r="B23" s="61"/>
      <c r="C23" s="76" t="s">
        <v>31</v>
      </c>
      <c r="D23" s="79">
        <v>102358.16</v>
      </c>
      <c r="E23" s="58">
        <v>103837.92</v>
      </c>
      <c r="F23" s="79">
        <v>104527.08</v>
      </c>
      <c r="G23" s="108">
        <v>95730.55</v>
      </c>
      <c r="H23" s="9"/>
      <c r="J23" s="113"/>
      <c r="K23" s="11"/>
      <c r="L23" s="11"/>
      <c r="M23" s="56"/>
      <c r="N23" s="111"/>
    </row>
    <row r="24" spans="2:15" ht="12.75" customHeight="1">
      <c r="B24" s="61"/>
      <c r="C24" s="76" t="s">
        <v>32</v>
      </c>
      <c r="D24" s="79">
        <v>122692.89</v>
      </c>
      <c r="E24" s="58">
        <v>133481.43</v>
      </c>
      <c r="F24" s="79">
        <v>139501.62</v>
      </c>
      <c r="G24" s="108">
        <v>129245.08</v>
      </c>
      <c r="H24" s="9"/>
      <c r="J24" s="113"/>
      <c r="K24" s="11"/>
      <c r="L24" s="11"/>
      <c r="M24" s="56"/>
      <c r="N24" s="111"/>
      <c r="O24" s="11"/>
    </row>
    <row r="25" spans="2:15" ht="12.75" customHeight="1">
      <c r="B25" s="61"/>
      <c r="C25" s="76" t="s">
        <v>33</v>
      </c>
      <c r="D25" s="79">
        <v>103919.9</v>
      </c>
      <c r="E25" s="58">
        <v>113842</v>
      </c>
      <c r="F25" s="79">
        <v>117131.5</v>
      </c>
      <c r="G25" s="58">
        <v>122094</v>
      </c>
      <c r="H25" s="111"/>
      <c r="J25" s="113"/>
      <c r="K25" s="11"/>
      <c r="L25" s="11"/>
      <c r="M25" s="56"/>
      <c r="N25" s="111"/>
      <c r="O25" s="11"/>
    </row>
    <row r="26" spans="2:18" ht="12.75" customHeight="1">
      <c r="B26" s="61"/>
      <c r="C26" s="76" t="s">
        <v>34</v>
      </c>
      <c r="D26" s="79">
        <v>1168892.389772194</v>
      </c>
      <c r="E26" s="58">
        <v>1267654.0251928826</v>
      </c>
      <c r="F26" s="58">
        <v>1246363.4</v>
      </c>
      <c r="G26" s="58">
        <v>1114646.6</v>
      </c>
      <c r="H26" s="111"/>
      <c r="I26" s="11"/>
      <c r="J26" s="113"/>
      <c r="M26" s="9"/>
      <c r="N26" s="9"/>
      <c r="O26" s="11"/>
      <c r="P26" s="11"/>
      <c r="Q26" s="11"/>
      <c r="R26" s="11"/>
    </row>
    <row r="27" spans="1:18" ht="12.75" customHeight="1">
      <c r="A27" s="30"/>
      <c r="B27" s="61"/>
      <c r="C27" s="76" t="s">
        <v>35</v>
      </c>
      <c r="D27" s="79">
        <v>202901.3</v>
      </c>
      <c r="E27" s="58">
        <v>221853.9</v>
      </c>
      <c r="F27" s="79">
        <v>232919</v>
      </c>
      <c r="G27" s="58">
        <v>223132.3</v>
      </c>
      <c r="H27" s="111"/>
      <c r="I27" s="11"/>
      <c r="J27" s="113"/>
      <c r="K27" s="19"/>
      <c r="M27" s="9"/>
      <c r="N27" s="9"/>
      <c r="P27" s="11"/>
      <c r="Q27" s="11"/>
      <c r="R27" s="11"/>
    </row>
    <row r="28" spans="1:18" ht="12.75" customHeight="1">
      <c r="A28" s="30"/>
      <c r="B28" s="61"/>
      <c r="C28" s="76" t="s">
        <v>36</v>
      </c>
      <c r="D28" s="79">
        <v>283304.2</v>
      </c>
      <c r="E28" s="58">
        <v>317523.6</v>
      </c>
      <c r="F28" s="108">
        <v>331847.6</v>
      </c>
      <c r="G28" s="108">
        <v>333271.7</v>
      </c>
      <c r="H28" s="9"/>
      <c r="I28" s="11"/>
      <c r="J28" s="113"/>
      <c r="K28" s="19"/>
      <c r="M28" s="9"/>
      <c r="N28" s="9"/>
      <c r="P28" s="11"/>
      <c r="Q28" s="11"/>
      <c r="R28" s="11"/>
    </row>
    <row r="29" spans="1:14" ht="12.75" customHeight="1">
      <c r="A29" s="30"/>
      <c r="B29" s="61"/>
      <c r="C29" s="76" t="s">
        <v>37</v>
      </c>
      <c r="D29" s="79">
        <v>50420.58</v>
      </c>
      <c r="E29" s="58">
        <v>54700.3</v>
      </c>
      <c r="F29" s="108">
        <v>55786.3</v>
      </c>
      <c r="G29" s="108">
        <v>53156.3</v>
      </c>
      <c r="H29" s="9"/>
      <c r="J29" s="113"/>
      <c r="K29" s="19"/>
      <c r="M29" s="9"/>
      <c r="N29" s="9"/>
    </row>
    <row r="30" spans="2:14" ht="12.75" customHeight="1">
      <c r="B30" s="61"/>
      <c r="C30" s="76" t="s">
        <v>38</v>
      </c>
      <c r="D30" s="79">
        <v>155669.1</v>
      </c>
      <c r="E30" s="58">
        <v>174343.27</v>
      </c>
      <c r="F30" s="108">
        <v>192105.8</v>
      </c>
      <c r="G30" s="108">
        <v>184689</v>
      </c>
      <c r="H30" s="9"/>
      <c r="I30" s="19"/>
      <c r="J30" s="113"/>
      <c r="K30" s="19"/>
      <c r="M30" s="9"/>
      <c r="N30" s="9"/>
    </row>
    <row r="31" spans="2:14" ht="12.75" customHeight="1">
      <c r="B31" s="61"/>
      <c r="C31" s="76" t="s">
        <v>16</v>
      </c>
      <c r="D31" s="79">
        <v>56112.5</v>
      </c>
      <c r="E31" s="58">
        <v>61961.7</v>
      </c>
      <c r="F31" s="108">
        <v>68183.9</v>
      </c>
      <c r="G31" s="108">
        <v>68524.2</v>
      </c>
      <c r="H31" s="9"/>
      <c r="I31" s="19"/>
      <c r="J31" s="110"/>
      <c r="K31" s="19"/>
      <c r="M31" s="9"/>
      <c r="N31" s="9"/>
    </row>
    <row r="32" spans="2:14" ht="12.75" customHeight="1">
      <c r="B32" s="61"/>
      <c r="C32" s="71" t="s">
        <v>39</v>
      </c>
      <c r="D32" s="79">
        <v>64765.4</v>
      </c>
      <c r="E32" s="58">
        <v>69880.2</v>
      </c>
      <c r="F32" s="79">
        <v>67874.1</v>
      </c>
      <c r="G32" s="108">
        <v>67277.1</v>
      </c>
      <c r="H32" s="9"/>
      <c r="I32" s="19"/>
      <c r="J32" s="110"/>
      <c r="M32" s="9"/>
      <c r="N32" s="9"/>
    </row>
    <row r="33" spans="2:14" ht="12.75" customHeight="1">
      <c r="B33" s="61"/>
      <c r="C33" s="76" t="s">
        <v>17</v>
      </c>
      <c r="D33" s="79">
        <v>82533.5</v>
      </c>
      <c r="E33" s="58">
        <v>86676.1</v>
      </c>
      <c r="F33" s="108">
        <f>32896.74+50915.1</f>
        <v>83811.84</v>
      </c>
      <c r="G33" s="122">
        <f>30899.12+50957.87</f>
        <v>81856.99</v>
      </c>
      <c r="H33" s="9"/>
      <c r="I33" s="19"/>
      <c r="J33" s="110"/>
      <c r="N33" s="109"/>
    </row>
    <row r="34" spans="2:14" ht="12.75" customHeight="1">
      <c r="B34" s="61"/>
      <c r="C34" s="76"/>
      <c r="D34" s="79"/>
      <c r="E34" s="58"/>
      <c r="F34" s="108"/>
      <c r="G34" s="122"/>
      <c r="H34" s="9"/>
      <c r="I34" s="19"/>
      <c r="J34" s="110"/>
      <c r="N34" s="109"/>
    </row>
    <row r="35" spans="2:14" ht="12.75" customHeight="1">
      <c r="B35" s="124" t="s">
        <v>43</v>
      </c>
      <c r="C35" s="76"/>
      <c r="D35" s="82">
        <f>SUM(D14:D17,D20:D33)</f>
        <v>2910103.969772194</v>
      </c>
      <c r="E35" s="82">
        <f>SUM(E14:E17,E20:E33)</f>
        <v>3134156.5451928833</v>
      </c>
      <c r="F35" s="119">
        <f>SUM(F14:F17,F20:F33)</f>
        <v>3167803.8619999993</v>
      </c>
      <c r="G35" s="119">
        <f>SUM(G14:G17,G20:G33)</f>
        <v>2939991.5020000003</v>
      </c>
      <c r="H35" s="9"/>
      <c r="I35" s="19"/>
      <c r="J35" s="110"/>
      <c r="N35" s="109"/>
    </row>
    <row r="36" spans="2:14" ht="8.25" customHeight="1">
      <c r="B36" s="124"/>
      <c r="C36" s="76"/>
      <c r="D36" s="82"/>
      <c r="E36" s="82"/>
      <c r="F36" s="119"/>
      <c r="G36" s="119"/>
      <c r="H36" s="9"/>
      <c r="I36" s="19"/>
      <c r="J36" s="110"/>
      <c r="N36" s="109"/>
    </row>
    <row r="37" spans="3:10" ht="14.25" customHeight="1">
      <c r="C37" s="120" t="s">
        <v>20</v>
      </c>
      <c r="D37" s="105">
        <v>461223</v>
      </c>
      <c r="E37" s="105">
        <v>497100.38</v>
      </c>
      <c r="F37" s="121">
        <v>500361.9563271733</v>
      </c>
      <c r="G37" s="123">
        <v>398432.1826382219</v>
      </c>
      <c r="J37" s="110"/>
    </row>
    <row r="38" spans="3:10" ht="8.25" customHeight="1">
      <c r="C38" s="120"/>
      <c r="D38" s="105"/>
      <c r="E38" s="105"/>
      <c r="F38" s="121"/>
      <c r="G38" s="123"/>
      <c r="J38" s="110"/>
    </row>
    <row r="39" spans="2:10" ht="12.75" customHeight="1">
      <c r="B39" s="177" t="s">
        <v>21</v>
      </c>
      <c r="C39" s="177"/>
      <c r="D39" s="137">
        <f>D35-D37</f>
        <v>2448880.969772194</v>
      </c>
      <c r="E39" s="137">
        <f>E35-E37</f>
        <v>2637056.1651928835</v>
      </c>
      <c r="F39" s="137">
        <f>F35-F37</f>
        <v>2667441.905672826</v>
      </c>
      <c r="G39" s="138">
        <f>G35-G37</f>
        <v>2541559.3193617784</v>
      </c>
      <c r="J39" s="110"/>
    </row>
    <row r="40" spans="2:10" ht="8.25" customHeight="1">
      <c r="B40" s="86"/>
      <c r="C40" s="86"/>
      <c r="D40" s="95"/>
      <c r="E40" s="95"/>
      <c r="F40" s="95"/>
      <c r="G40" s="136"/>
      <c r="J40" s="110"/>
    </row>
    <row r="41" spans="2:7" ht="12.75">
      <c r="B41" s="176" t="s">
        <v>22</v>
      </c>
      <c r="C41" s="176"/>
      <c r="D41" s="3"/>
      <c r="E41" s="22">
        <f>((E39-D39)/D39)*100</f>
        <v>7.684129924787415</v>
      </c>
      <c r="F41" s="22">
        <f>((F39-E39)/E39)*100</f>
        <v>1.152259890441882</v>
      </c>
      <c r="G41" s="87">
        <f>((G39-F39)/F39)*100</f>
        <v>-4.7192250389159</v>
      </c>
    </row>
    <row r="42" spans="3:7" ht="5.25" customHeight="1">
      <c r="C42" s="10"/>
      <c r="D42" s="10"/>
      <c r="E42" s="10"/>
      <c r="F42" s="10"/>
      <c r="G42" s="10"/>
    </row>
    <row r="44" spans="2:3" ht="12.75">
      <c r="B44" s="173" t="s">
        <v>23</v>
      </c>
      <c r="C44" s="173"/>
    </row>
    <row r="45" spans="3:12" ht="12.75">
      <c r="C45" s="10"/>
      <c r="I45" s="116"/>
      <c r="J45" s="116"/>
      <c r="K45" s="116"/>
      <c r="L45" s="116"/>
    </row>
    <row r="46" ht="12.75">
      <c r="C46" s="10"/>
    </row>
    <row r="47" ht="12.75">
      <c r="C47" s="10"/>
    </row>
    <row r="48" ht="12.75">
      <c r="C48" s="10"/>
    </row>
    <row r="49" ht="12.75">
      <c r="C49" s="10"/>
    </row>
    <row r="50" ht="12.75">
      <c r="C50" s="10"/>
    </row>
    <row r="51" ht="12.75">
      <c r="C51" s="10"/>
    </row>
    <row r="60" spans="1:8" ht="12.75">
      <c r="A60" s="14"/>
      <c r="B60" s="14"/>
      <c r="C60" s="4"/>
      <c r="D60" s="4"/>
      <c r="E60" s="4"/>
      <c r="F60" s="4"/>
      <c r="G60" s="4"/>
      <c r="H60" s="4"/>
    </row>
    <row r="61" spans="1:8" s="16" customFormat="1" ht="9" customHeight="1">
      <c r="A61" s="28"/>
      <c r="B61" s="28"/>
      <c r="C61" s="18"/>
      <c r="D61" s="18"/>
      <c r="E61" s="18"/>
      <c r="F61" s="18"/>
      <c r="G61" s="18"/>
      <c r="H61" s="18"/>
    </row>
    <row r="62" spans="1:9" ht="12.75">
      <c r="A62" s="159">
        <v>123</v>
      </c>
      <c r="B62" s="159"/>
      <c r="C62" s="159"/>
      <c r="D62" s="159"/>
      <c r="E62" s="159"/>
      <c r="F62" s="159"/>
      <c r="G62" s="159"/>
      <c r="H62" s="20"/>
      <c r="I62" s="20"/>
    </row>
  </sheetData>
  <sheetProtection/>
  <mergeCells count="8">
    <mergeCell ref="B8:G8"/>
    <mergeCell ref="A62:G62"/>
    <mergeCell ref="B41:C41"/>
    <mergeCell ref="B39:C39"/>
    <mergeCell ref="B11:C11"/>
    <mergeCell ref="B44:C44"/>
    <mergeCell ref="B19:C19"/>
    <mergeCell ref="B13:C13"/>
  </mergeCells>
  <printOptions horizontalCentered="1"/>
  <pageMargins left="0.85" right="0.85" top="1" bottom="1" header="0.511811023622047" footer="0.24"/>
  <pageSetup horizontalDpi="600" verticalDpi="600" orientation="portrait" scale="84" r:id="rId2"/>
  <drawing r:id="rId1"/>
</worksheet>
</file>

<file path=xl/worksheets/sheet5.xml><?xml version="1.0" encoding="utf-8"?>
<worksheet xmlns="http://schemas.openxmlformats.org/spreadsheetml/2006/main" xmlns:r="http://schemas.openxmlformats.org/officeDocument/2006/relationships">
  <dimension ref="A4:J63"/>
  <sheetViews>
    <sheetView view="pageBreakPreview" zoomScaleSheetLayoutView="100" zoomScalePageLayoutView="0" workbookViewId="0" topLeftCell="A1">
      <selection activeCell="C44" sqref="C44"/>
    </sheetView>
  </sheetViews>
  <sheetFormatPr defaultColWidth="9.140625" defaultRowHeight="12.75"/>
  <cols>
    <col min="1" max="1" width="7.7109375" style="10" customWidth="1"/>
    <col min="2" max="2" width="4.140625" style="10" customWidth="1"/>
    <col min="3" max="3" width="40.57421875" style="0" customWidth="1"/>
    <col min="4" max="4" width="11.28125" style="0" customWidth="1"/>
    <col min="5" max="5" width="11.8515625" style="0" customWidth="1"/>
    <col min="6" max="6" width="12.00390625" style="0" customWidth="1"/>
    <col min="7" max="7" width="12.28125" style="0" customWidth="1"/>
    <col min="8" max="8" width="10.421875" style="0" customWidth="1"/>
  </cols>
  <sheetData>
    <row r="4" spans="6:7" ht="15">
      <c r="F4" s="33"/>
      <c r="G4" s="33" t="s">
        <v>47</v>
      </c>
    </row>
    <row r="5" spans="1:2" s="16" customFormat="1" ht="9" customHeight="1">
      <c r="A5" s="24"/>
      <c r="B5" s="24"/>
    </row>
    <row r="8" spans="1:8" ht="15.75">
      <c r="A8" s="25">
        <v>12.07</v>
      </c>
      <c r="B8" s="160" t="s">
        <v>67</v>
      </c>
      <c r="C8" s="160"/>
      <c r="D8" s="160"/>
      <c r="E8" s="160"/>
      <c r="F8" s="160"/>
      <c r="G8" s="160"/>
      <c r="H8" s="50"/>
    </row>
    <row r="9" spans="1:8" ht="15.75" customHeight="1">
      <c r="A9" s="25"/>
      <c r="B9" s="160" t="s">
        <v>68</v>
      </c>
      <c r="C9" s="160"/>
      <c r="D9" s="160"/>
      <c r="E9" s="160"/>
      <c r="F9" s="160"/>
      <c r="G9" s="160"/>
      <c r="H9" s="50"/>
    </row>
    <row r="10" spans="1:8" ht="15.75" customHeight="1">
      <c r="A10" s="25"/>
      <c r="B10" s="160"/>
      <c r="C10" s="160"/>
      <c r="D10" s="160"/>
      <c r="E10" s="160"/>
      <c r="F10" s="160"/>
      <c r="G10" s="160"/>
      <c r="H10" s="50"/>
    </row>
    <row r="11" spans="2:8" ht="17.25" customHeight="1">
      <c r="B11" s="3"/>
      <c r="C11" s="174" t="s">
        <v>1</v>
      </c>
      <c r="D11" s="174"/>
      <c r="E11" s="66"/>
      <c r="F11" s="89"/>
      <c r="G11" s="139" t="s">
        <v>69</v>
      </c>
      <c r="H11" s="50"/>
    </row>
    <row r="12" spans="2:8" ht="23.25" customHeight="1">
      <c r="B12" s="169" t="s">
        <v>12</v>
      </c>
      <c r="C12" s="169"/>
      <c r="D12" s="62" t="s">
        <v>41</v>
      </c>
      <c r="E12" s="63" t="s">
        <v>42</v>
      </c>
      <c r="F12" s="63">
        <v>2008</v>
      </c>
      <c r="G12" s="88">
        <v>2009</v>
      </c>
      <c r="H12" s="50"/>
    </row>
    <row r="13" spans="2:8" ht="12.75" customHeight="1">
      <c r="B13" s="140"/>
      <c r="C13" s="140"/>
      <c r="D13" s="141"/>
      <c r="E13" s="27"/>
      <c r="F13" s="27"/>
      <c r="G13" s="142"/>
      <c r="H13" s="50"/>
    </row>
    <row r="14" spans="2:7" ht="16.5" customHeight="1">
      <c r="B14" s="178" t="s">
        <v>62</v>
      </c>
      <c r="C14" s="178"/>
      <c r="D14" s="144">
        <f>SUM(D15:D18)</f>
        <v>8.264288525716418</v>
      </c>
      <c r="E14" s="144">
        <f>SUM(E15:E18)</f>
        <v>7.612461416234426</v>
      </c>
      <c r="F14" s="144">
        <f>SUM(F15:F18)</f>
        <v>7.512727670145829</v>
      </c>
      <c r="G14" s="144">
        <f>SUM(G15:G18)</f>
        <v>6.272467242829482</v>
      </c>
    </row>
    <row r="15" spans="2:8" ht="12.75" customHeight="1">
      <c r="B15" s="61"/>
      <c r="C15" s="29" t="s">
        <v>28</v>
      </c>
      <c r="D15" s="13">
        <f>+'.05'!D14/'.05'!D39*100</f>
        <v>0.2837564353125407</v>
      </c>
      <c r="E15" s="13">
        <f>+'.05'!E14/'.05'!E39*100</f>
        <v>0.29008874140782415</v>
      </c>
      <c r="F15" s="13">
        <f>+'.05'!F14/'.05'!F39*100</f>
        <v>0.30827410563070456</v>
      </c>
      <c r="G15" s="13">
        <f>+'.05'!G14/'.05'!G39*100</f>
        <v>0.36493143226277075</v>
      </c>
      <c r="H15" s="61"/>
    </row>
    <row r="16" spans="2:8" ht="12.75" customHeight="1">
      <c r="B16" s="61"/>
      <c r="C16" s="29" t="s">
        <v>13</v>
      </c>
      <c r="D16" s="13">
        <f>+'.05'!D15/'.05'!D39*100</f>
        <v>1.1969079730970618</v>
      </c>
      <c r="E16" s="13">
        <f>+'.05'!E15/'.05'!E39*100</f>
        <v>1.1215876755343814</v>
      </c>
      <c r="F16" s="13">
        <f>+'.05'!F15/'.05'!F39*100</f>
        <v>0.793275171212467</v>
      </c>
      <c r="G16" s="13">
        <f>+'.05'!G15/'.05'!G39*100</f>
        <v>0.800899245460922</v>
      </c>
      <c r="H16" s="61"/>
    </row>
    <row r="17" spans="2:8" ht="12.75" customHeight="1">
      <c r="B17" s="61"/>
      <c r="C17" s="29" t="s">
        <v>14</v>
      </c>
      <c r="D17" s="13">
        <f>+'.05'!D16/'.05'!D39*100</f>
        <v>0.8983766561713116</v>
      </c>
      <c r="E17" s="13">
        <f>+'.05'!E16/'.05'!E39*100</f>
        <v>0.8978988717570345</v>
      </c>
      <c r="F17" s="13">
        <f>+'.05'!F16/'.05'!F39*100</f>
        <v>0.9727871882076529</v>
      </c>
      <c r="G17" s="13">
        <f>+'.05'!G16/'.05'!G39*100</f>
        <v>0.9722616753298514</v>
      </c>
      <c r="H17" s="61"/>
    </row>
    <row r="18" spans="2:8" ht="12.75" customHeight="1">
      <c r="B18" s="61"/>
      <c r="C18" s="76" t="s">
        <v>15</v>
      </c>
      <c r="D18" s="13">
        <f>+'.05'!D17/'.05'!D39*100</f>
        <v>5.885247461135505</v>
      </c>
      <c r="E18" s="13">
        <f>+'.05'!E17/'.05'!E39*100</f>
        <v>5.302886127535186</v>
      </c>
      <c r="F18" s="13">
        <f>+'.05'!F17/'.05'!F39*100</f>
        <v>5.438391205095005</v>
      </c>
      <c r="G18" s="13">
        <f>+'.05'!G17/'.05'!G39*100</f>
        <v>4.134374889775938</v>
      </c>
      <c r="H18" s="61"/>
    </row>
    <row r="19" spans="2:7" ht="12.75" customHeight="1">
      <c r="B19" s="61"/>
      <c r="C19" s="76"/>
      <c r="D19" s="13"/>
      <c r="E19" s="13"/>
      <c r="F19" s="13"/>
      <c r="G19" s="13"/>
    </row>
    <row r="20" spans="2:7" ht="12.75" customHeight="1">
      <c r="B20" s="175" t="s">
        <v>44</v>
      </c>
      <c r="C20" s="175"/>
      <c r="D20" s="144">
        <f>SUM(D21:D34)-D36</f>
        <v>91.73571147428356</v>
      </c>
      <c r="E20" s="144">
        <f>SUM(E21:E34)-E36</f>
        <v>92.38753858376553</v>
      </c>
      <c r="F20" s="144">
        <f>SUM(F21:F34)-F36</f>
        <v>92.51338236601978</v>
      </c>
      <c r="G20" s="144">
        <f>SUM(G21:G34)-G36</f>
        <v>93.72308660057402</v>
      </c>
    </row>
    <row r="21" spans="2:8" ht="12.75" customHeight="1">
      <c r="B21" s="61"/>
      <c r="C21" s="76" t="s">
        <v>29</v>
      </c>
      <c r="D21" s="13">
        <f>+'.05'!D20/'.05'!D39*100</f>
        <v>2.083355105104367</v>
      </c>
      <c r="E21" s="13">
        <f>+'.05'!E20/'.05'!E39*100</f>
        <v>2.1646484006954445</v>
      </c>
      <c r="F21" s="13">
        <f>+'.05'!F20/'.05'!F39*100</f>
        <v>2.227969227701808</v>
      </c>
      <c r="G21" s="13">
        <f>+'.05'!G20/'.05'!G39*100</f>
        <v>2.436479921709771</v>
      </c>
      <c r="H21" s="61"/>
    </row>
    <row r="22" spans="2:8" ht="12.75" customHeight="1">
      <c r="B22" s="61"/>
      <c r="C22" s="76" t="s">
        <v>30</v>
      </c>
      <c r="D22" s="13">
        <f>+'.05'!D21/'.05'!D39*100</f>
        <v>1.29372034169308</v>
      </c>
      <c r="E22" s="13">
        <f>+'.05'!E21/'.05'!E39*100</f>
        <v>1.295922207575745</v>
      </c>
      <c r="F22" s="13">
        <f>+'.05'!F21/'.05'!F39*100</f>
        <v>1.3262831322901327</v>
      </c>
      <c r="G22" s="13">
        <f>+'.05'!G21/'.05'!G39*100</f>
        <v>1.5073640654851914</v>
      </c>
      <c r="H22" s="61"/>
    </row>
    <row r="23" spans="2:8" ht="12.75" customHeight="1">
      <c r="B23" s="61"/>
      <c r="C23" s="76" t="s">
        <v>24</v>
      </c>
      <c r="D23" s="13">
        <f>+'.05'!D22/'.05'!D39*100</f>
        <v>9.703387099189072</v>
      </c>
      <c r="E23" s="13">
        <f>+'.05'!E22/'.05'!E39*100</f>
        <v>8.964502869085408</v>
      </c>
      <c r="F23" s="13">
        <f>+'.05'!F22/'.05'!F39*100</f>
        <v>9.34235733293666</v>
      </c>
      <c r="G23" s="13">
        <f>+'.05'!G22/'.05'!G39*100</f>
        <v>8.891215825242782</v>
      </c>
      <c r="H23" s="61"/>
    </row>
    <row r="24" spans="2:8" ht="12.75" customHeight="1">
      <c r="B24" s="61"/>
      <c r="C24" s="76" t="s">
        <v>31</v>
      </c>
      <c r="D24" s="13">
        <f>+'.05'!D23/'.05'!D39*100</f>
        <v>4.07875144623738</v>
      </c>
      <c r="E24" s="13">
        <f>+'.05'!E23/'.05'!E39*100</f>
        <v>3.937644963641391</v>
      </c>
      <c r="F24" s="13">
        <f>+'.05'!F23/'.05'!F39*100</f>
        <v>3.7881234183640617</v>
      </c>
      <c r="G24" s="13">
        <f>+'.05'!G23/'.05'!G39*100</f>
        <v>3.7455191110802684</v>
      </c>
      <c r="H24" s="61"/>
    </row>
    <row r="25" spans="2:8" ht="12.75" customHeight="1">
      <c r="B25" s="61"/>
      <c r="C25" s="76" t="s">
        <v>32</v>
      </c>
      <c r="D25" s="13">
        <f>+'.05'!D24/'.05'!D39*100</f>
        <v>4.910261156303199</v>
      </c>
      <c r="E25" s="13">
        <f>+'.05'!E24/'.05'!E39*100</f>
        <v>5.061757423971916</v>
      </c>
      <c r="F25" s="13">
        <f>+'.05'!F24/'.05'!F39*100</f>
        <v>5.131587030583025</v>
      </c>
      <c r="G25" s="13">
        <f>+'.05'!G24/'.05'!G39*100</f>
        <v>4.956016692230581</v>
      </c>
      <c r="H25" s="61"/>
    </row>
    <row r="26" spans="2:8" ht="12.75" customHeight="1">
      <c r="B26" s="61"/>
      <c r="C26" s="76" t="s">
        <v>33</v>
      </c>
      <c r="D26" s="13">
        <f>+'.05'!D25/'.05'!D39*100</f>
        <v>4.350287415892087</v>
      </c>
      <c r="E26" s="13">
        <f>+'.05'!E25/'.05'!E39*100</f>
        <v>4.317010507186423</v>
      </c>
      <c r="F26" s="13">
        <f>+'.05'!F25/'.05'!F39*100</f>
        <v>4.396501116093978</v>
      </c>
      <c r="G26" s="13">
        <f>+'.05'!G25/'.05'!G39*100</f>
        <v>5.030607631372874</v>
      </c>
      <c r="H26" s="61"/>
    </row>
    <row r="27" spans="2:8" ht="12.75" customHeight="1">
      <c r="B27" s="61"/>
      <c r="C27" s="76" t="s">
        <v>34</v>
      </c>
      <c r="D27" s="13">
        <f>+'.05'!D26/'.05'!D39*100</f>
        <v>47.1007752424699</v>
      </c>
      <c r="E27" s="13">
        <f>+'.05'!E26/'.05'!E39*100</f>
        <v>48.070796368298794</v>
      </c>
      <c r="F27" s="13">
        <f>+'.05'!F26/'.05'!F39*100</f>
        <v>46.591718732197094</v>
      </c>
      <c r="G27" s="13">
        <f>+'.05'!G26/'.05'!G39*100</f>
        <v>42.89599809494835</v>
      </c>
      <c r="H27" s="61"/>
    </row>
    <row r="28" spans="2:8" ht="12.75" customHeight="1">
      <c r="B28" s="61"/>
      <c r="C28" s="76" t="s">
        <v>35</v>
      </c>
      <c r="D28" s="13">
        <f>+'.05'!D27/'.05'!D39*100</f>
        <v>8.155033931840768</v>
      </c>
      <c r="E28" s="13">
        <f>+'.05'!E27/'.05'!E39*100</f>
        <v>8.412937123540232</v>
      </c>
      <c r="F28" s="13">
        <f>+'.05'!F27/'.05'!F39*100</f>
        <v>8.523428309801943</v>
      </c>
      <c r="G28" s="13">
        <f>+'.05'!G27/'.05'!G39*100</f>
        <v>8.743169269393997</v>
      </c>
      <c r="H28" s="61"/>
    </row>
    <row r="29" spans="2:8" ht="12.75" customHeight="1">
      <c r="B29" s="61"/>
      <c r="C29" s="76" t="s">
        <v>36</v>
      </c>
      <c r="D29" s="13">
        <f>+'.05'!D28/'.05'!D39*100</f>
        <v>11.428149212042529</v>
      </c>
      <c r="E29" s="13">
        <f>+'.05'!E28/'.05'!E39*100</f>
        <v>12.040834450240178</v>
      </c>
      <c r="F29" s="13">
        <f>+'.05'!F28/'.05'!F39*100</f>
        <v>12.200430176125167</v>
      </c>
      <c r="G29" s="13">
        <f>+'.05'!G28/'.05'!G39*100</f>
        <v>13.338501756246407</v>
      </c>
      <c r="H29" s="61"/>
    </row>
    <row r="30" spans="2:8" ht="12.75" customHeight="1">
      <c r="B30" s="61"/>
      <c r="C30" s="76" t="s">
        <v>37</v>
      </c>
      <c r="D30" s="13">
        <f>+'.05'!D29/'.05'!D39*100</f>
        <v>2.0364665264729</v>
      </c>
      <c r="E30" s="13">
        <f>+'.05'!E29/'.05'!E39*100</f>
        <v>2.0742942480080764</v>
      </c>
      <c r="F30" s="13">
        <f>+'.05'!F29/'.05'!F39*100</f>
        <v>2.0719067033497747</v>
      </c>
      <c r="G30" s="13">
        <f>+'.05'!G29/'.05'!G39*100</f>
        <v>2.0762742675435373</v>
      </c>
      <c r="H30" s="61"/>
    </row>
    <row r="31" spans="2:8" ht="12.75" customHeight="1">
      <c r="B31" s="61"/>
      <c r="C31" s="76" t="s">
        <v>38</v>
      </c>
      <c r="D31" s="13">
        <f>+'.05'!D30/'.05'!D39*100</f>
        <v>6.744921991916504</v>
      </c>
      <c r="E31" s="13">
        <f>+'.05'!E30/'.05'!E39*100</f>
        <v>6.611283229289176</v>
      </c>
      <c r="F31" s="13">
        <f>+'.05'!F30/'.05'!F39*100</f>
        <v>7.187617149709265</v>
      </c>
      <c r="G31" s="13">
        <f>+'.05'!G30/'.05'!G39*100</f>
        <v>7.460188136725742</v>
      </c>
      <c r="H31" s="61"/>
    </row>
    <row r="32" spans="2:8" ht="12.75" customHeight="1">
      <c r="B32" s="61"/>
      <c r="C32" s="131" t="s">
        <v>16</v>
      </c>
      <c r="D32" s="13">
        <f>+'.05'!D31/'.05'!D39*100</f>
        <v>2.345951651686017</v>
      </c>
      <c r="E32" s="13">
        <f>+'.05'!E31/'.05'!E39*100</f>
        <v>2.349653921646916</v>
      </c>
      <c r="F32" s="13">
        <f>+'.05'!F31/'.05'!F39*100</f>
        <v>2.545633827453866</v>
      </c>
      <c r="G32" s="13">
        <f>+'.05'!G31/'.05'!G39*100</f>
        <v>2.73286283808017</v>
      </c>
      <c r="H32" s="61"/>
    </row>
    <row r="33" spans="2:8" ht="12.75" customHeight="1">
      <c r="B33" s="61"/>
      <c r="C33" s="71" t="s">
        <v>39</v>
      </c>
      <c r="D33" s="13">
        <f>+'.05'!D32/'.05'!D39*100</f>
        <v>2.7086301817279397</v>
      </c>
      <c r="E33" s="13">
        <f>+'.05'!E32/'.05'!E39*100</f>
        <v>2.649931909154701</v>
      </c>
      <c r="F33" s="13">
        <f>+'.05'!F32/'.05'!F39*100</f>
        <v>2.7091422724904066</v>
      </c>
      <c r="G33" s="13">
        <f>+'.05'!G32/'.05'!G39*100</f>
        <v>2.8774705592937386</v>
      </c>
      <c r="H33" s="61"/>
    </row>
    <row r="34" spans="2:8" ht="12.75" customHeight="1">
      <c r="B34" s="61"/>
      <c r="C34" s="131" t="s">
        <v>17</v>
      </c>
      <c r="D34" s="13">
        <f>+'.05'!D33/'.05'!D39*100</f>
        <v>3.3805458334076013</v>
      </c>
      <c r="E34" s="13">
        <f>+'.05'!E33/'.05'!E39*100</f>
        <v>3.286884526515408</v>
      </c>
      <c r="F34" s="13">
        <f>+'.05'!F33/'.05'!F39*100</f>
        <v>3.0706839369225896</v>
      </c>
      <c r="G34" s="13">
        <f>+'.05'!G33/'.05'!G39*100</f>
        <v>3.1314184312206255</v>
      </c>
      <c r="H34" s="61"/>
    </row>
    <row r="35" spans="2:10" ht="12.75" customHeight="1">
      <c r="B35" s="60"/>
      <c r="C35" s="29"/>
      <c r="D35" s="13"/>
      <c r="E35" s="13"/>
      <c r="F35" s="13"/>
      <c r="G35" s="13"/>
      <c r="H35" s="19"/>
      <c r="I35" s="19"/>
      <c r="J35" s="19"/>
    </row>
    <row r="36" spans="2:7" ht="12.75" customHeight="1">
      <c r="B36" s="170" t="s">
        <v>19</v>
      </c>
      <c r="C36" s="170"/>
      <c r="D36" s="56">
        <f>+'.05'!D37/'.05'!D39*100</f>
        <v>18.584525661699754</v>
      </c>
      <c r="E36" s="56">
        <f>+'.05'!E37/'.05'!E39*100</f>
        <v>18.850563565084272</v>
      </c>
      <c r="F36" s="56">
        <v>18.6</v>
      </c>
      <c r="G36">
        <v>16.1</v>
      </c>
    </row>
    <row r="37" spans="2:6" ht="12.75" customHeight="1">
      <c r="B37" s="65"/>
      <c r="C37" s="65"/>
      <c r="D37" s="64"/>
      <c r="E37" s="64"/>
      <c r="F37" s="64"/>
    </row>
    <row r="38" spans="2:7" ht="12.75" customHeight="1">
      <c r="B38" s="179" t="s">
        <v>18</v>
      </c>
      <c r="C38" s="179"/>
      <c r="D38" s="59">
        <f>SUM(D15:D18,D21:D34)-D36</f>
        <v>100</v>
      </c>
      <c r="E38" s="59">
        <f>SUM(E15:E18,E21:E34)-E36</f>
        <v>99.99999999999996</v>
      </c>
      <c r="F38" s="59">
        <f>SUM(F15:F18,F21:F34)-F36</f>
        <v>100.02611003616559</v>
      </c>
      <c r="G38" s="59">
        <f>SUM(G15:G18,G21:G34)-G36</f>
        <v>99.99555384340351</v>
      </c>
    </row>
    <row r="40" spans="2:4" ht="12.75">
      <c r="B40" s="173" t="s">
        <v>23</v>
      </c>
      <c r="C40" s="173"/>
      <c r="D40" s="12"/>
    </row>
    <row r="41" ht="12.75">
      <c r="C41" s="10"/>
    </row>
    <row r="42" spans="3:4" ht="12.75">
      <c r="C42" s="10"/>
      <c r="D42" s="68"/>
    </row>
    <row r="43" spans="2:3" ht="12.75">
      <c r="B43" s="75"/>
      <c r="C43" s="10"/>
    </row>
    <row r="44" ht="12.75">
      <c r="C44" s="10"/>
    </row>
    <row r="45" ht="12.75">
      <c r="C45" s="10"/>
    </row>
    <row r="46" ht="12.75">
      <c r="C46" s="10"/>
    </row>
    <row r="47" ht="12.75">
      <c r="C47" s="10"/>
    </row>
    <row r="48" ht="12.75">
      <c r="C48" s="10"/>
    </row>
    <row r="49" ht="12.75">
      <c r="C49" s="10"/>
    </row>
    <row r="61" spans="1:7" ht="12.75">
      <c r="A61" s="14"/>
      <c r="B61" s="14"/>
      <c r="C61" s="4"/>
      <c r="D61" s="4"/>
      <c r="E61" s="4"/>
      <c r="F61" s="4"/>
      <c r="G61" s="4"/>
    </row>
    <row r="62" spans="1:7" s="16" customFormat="1" ht="9" customHeight="1">
      <c r="A62" s="28"/>
      <c r="B62" s="28"/>
      <c r="C62" s="18"/>
      <c r="D62" s="18"/>
      <c r="E62" s="18"/>
      <c r="F62" s="18"/>
      <c r="G62" s="18"/>
    </row>
    <row r="63" spans="1:8" ht="12.75">
      <c r="A63" s="159">
        <v>124</v>
      </c>
      <c r="B63" s="159"/>
      <c r="C63" s="159"/>
      <c r="D63" s="159"/>
      <c r="E63" s="159"/>
      <c r="F63" s="159"/>
      <c r="G63" s="159"/>
      <c r="H63" s="20"/>
    </row>
  </sheetData>
  <sheetProtection/>
  <mergeCells count="11">
    <mergeCell ref="A63:G63"/>
    <mergeCell ref="C11:D11"/>
    <mergeCell ref="B36:C36"/>
    <mergeCell ref="B38:C38"/>
    <mergeCell ref="B14:C14"/>
    <mergeCell ref="B40:C40"/>
    <mergeCell ref="B8:G8"/>
    <mergeCell ref="B9:G9"/>
    <mergeCell ref="B10:G10"/>
    <mergeCell ref="B12:C12"/>
    <mergeCell ref="B20:C20"/>
  </mergeCells>
  <printOptions horizontalCentered="1"/>
  <pageMargins left="0.85" right="0.85" top="1" bottom="1" header="0.511811023622047" footer="0.24"/>
  <pageSetup horizontalDpi="600" verticalDpi="600" orientation="portrait" scale="78" r:id="rId2"/>
  <drawing r:id="rId1"/>
</worksheet>
</file>

<file path=xl/worksheets/sheet6.xml><?xml version="1.0" encoding="utf-8"?>
<worksheet xmlns="http://schemas.openxmlformats.org/spreadsheetml/2006/main" xmlns:r="http://schemas.openxmlformats.org/officeDocument/2006/relationships">
  <dimension ref="A4:M65"/>
  <sheetViews>
    <sheetView view="pageBreakPreview" zoomScaleSheetLayoutView="100" zoomScalePageLayoutView="0" workbookViewId="0" topLeftCell="A1">
      <selection activeCell="G1" sqref="G1"/>
    </sheetView>
  </sheetViews>
  <sheetFormatPr defaultColWidth="9.140625" defaultRowHeight="12.75"/>
  <cols>
    <col min="1" max="1" width="7.7109375" style="10" customWidth="1"/>
    <col min="2" max="2" width="43.140625" style="10" customWidth="1"/>
    <col min="3" max="3" width="12.140625" style="0" customWidth="1"/>
    <col min="4" max="5" width="13.00390625" style="0" customWidth="1"/>
    <col min="6" max="6" width="12.57421875" style="0" customWidth="1"/>
    <col min="7" max="7" width="10.00390625" style="0" customWidth="1"/>
    <col min="8" max="8" width="10.421875" style="0" customWidth="1"/>
    <col min="9" max="12" width="12.8515625" style="0" bestFit="1" customWidth="1"/>
  </cols>
  <sheetData>
    <row r="4" ht="15">
      <c r="F4" s="33" t="s">
        <v>47</v>
      </c>
    </row>
    <row r="5" spans="1:2" s="16" customFormat="1" ht="9" customHeight="1">
      <c r="A5" s="24"/>
      <c r="B5" s="24"/>
    </row>
    <row r="6" ht="12.75" customHeight="1"/>
    <row r="7" spans="3:6" ht="12.75" customHeight="1">
      <c r="C7" s="10"/>
      <c r="D7" s="10"/>
      <c r="E7" s="10"/>
      <c r="F7" s="10"/>
    </row>
    <row r="8" spans="1:8" ht="15" customHeight="1">
      <c r="A8" s="25" t="s">
        <v>57</v>
      </c>
      <c r="B8" s="180" t="s">
        <v>70</v>
      </c>
      <c r="C8" s="180"/>
      <c r="D8" s="180"/>
      <c r="E8" s="180"/>
      <c r="F8" s="180"/>
      <c r="H8" s="50"/>
    </row>
    <row r="9" spans="1:8" ht="12.75" customHeight="1">
      <c r="A9" s="25"/>
      <c r="B9" s="90"/>
      <c r="C9" s="91"/>
      <c r="D9" s="91"/>
      <c r="E9" s="91"/>
      <c r="F9" s="91"/>
      <c r="H9" s="50"/>
    </row>
    <row r="10" spans="1:8" ht="12.75" customHeight="1">
      <c r="A10" s="25"/>
      <c r="B10" s="92"/>
      <c r="C10" s="92"/>
      <c r="D10" s="92"/>
      <c r="E10" s="92"/>
      <c r="F10" s="100" t="s">
        <v>54</v>
      </c>
      <c r="H10" s="50"/>
    </row>
    <row r="11" spans="1:8" ht="12.75" customHeight="1">
      <c r="A11" s="25"/>
      <c r="B11" s="96" t="s">
        <v>49</v>
      </c>
      <c r="C11" s="97">
        <v>2006</v>
      </c>
      <c r="D11" s="97">
        <v>2007</v>
      </c>
      <c r="E11" s="97">
        <v>2008</v>
      </c>
      <c r="F11" s="98">
        <v>2009</v>
      </c>
      <c r="H11" s="50"/>
    </row>
    <row r="12" spans="1:8" ht="12.75" customHeight="1">
      <c r="A12" s="25"/>
      <c r="B12" s="94"/>
      <c r="C12" s="94"/>
      <c r="D12" s="94"/>
      <c r="E12" s="94"/>
      <c r="F12" s="94"/>
      <c r="H12" s="50"/>
    </row>
    <row r="13" spans="1:12" ht="12.75" customHeight="1">
      <c r="A13" s="25"/>
      <c r="B13" s="94" t="s">
        <v>50</v>
      </c>
      <c r="C13" s="94">
        <v>1284376.17</v>
      </c>
      <c r="D13" s="94">
        <v>1397334.25</v>
      </c>
      <c r="E13" s="94">
        <v>1445899.99</v>
      </c>
      <c r="F13" s="94">
        <v>1359143.9</v>
      </c>
      <c r="H13" s="50"/>
      <c r="I13" s="9"/>
      <c r="J13" s="9"/>
      <c r="K13" s="9"/>
      <c r="L13" s="9"/>
    </row>
    <row r="14" spans="1:12" ht="12.75" customHeight="1">
      <c r="A14" s="25"/>
      <c r="B14" s="94" t="s">
        <v>51</v>
      </c>
      <c r="C14" s="94">
        <v>867800.9145316374</v>
      </c>
      <c r="D14" s="94">
        <v>916236.9858573354</v>
      </c>
      <c r="E14" s="94">
        <v>885046.3235292124</v>
      </c>
      <c r="F14" s="94">
        <v>850171.9197940542</v>
      </c>
      <c r="H14" s="50"/>
      <c r="I14" s="9"/>
      <c r="J14" s="9"/>
      <c r="K14" s="9"/>
      <c r="L14" s="9"/>
    </row>
    <row r="15" spans="1:12" ht="12.75" customHeight="1">
      <c r="A15" s="25"/>
      <c r="B15" s="94" t="s">
        <v>52</v>
      </c>
      <c r="C15" s="94">
        <v>150877.88</v>
      </c>
      <c r="D15" s="94">
        <v>173084.72</v>
      </c>
      <c r="E15" s="94">
        <v>172519.54</v>
      </c>
      <c r="F15" s="94">
        <v>167771.97</v>
      </c>
      <c r="H15" s="50"/>
      <c r="I15" s="9"/>
      <c r="J15" s="9"/>
      <c r="K15" s="9"/>
      <c r="L15" s="9"/>
    </row>
    <row r="16" spans="1:12" ht="12.75" customHeight="1">
      <c r="A16" s="25"/>
      <c r="B16" s="94" t="s">
        <v>53</v>
      </c>
      <c r="C16" s="94">
        <v>369461.00401000003</v>
      </c>
      <c r="D16" s="94">
        <v>361323.08874566364</v>
      </c>
      <c r="E16" s="94">
        <v>379712.1055187261</v>
      </c>
      <c r="F16" s="94">
        <v>338664.41320772364</v>
      </c>
      <c r="H16" s="50"/>
      <c r="I16" s="9"/>
      <c r="J16" s="9"/>
      <c r="K16" s="9"/>
      <c r="L16" s="9"/>
    </row>
    <row r="17" spans="1:8" ht="12.75" customHeight="1">
      <c r="A17" s="25"/>
      <c r="B17" s="94"/>
      <c r="C17" s="94"/>
      <c r="D17" s="94"/>
      <c r="E17" s="94"/>
      <c r="F17" s="94"/>
      <c r="H17" s="50"/>
    </row>
    <row r="18" spans="1:12" ht="12.75" customHeight="1">
      <c r="A18" s="25"/>
      <c r="B18" s="96" t="s">
        <v>63</v>
      </c>
      <c r="C18" s="99">
        <f>+C13+C14+C15+C16</f>
        <v>2672515.968541637</v>
      </c>
      <c r="D18" s="99">
        <f>+D13+D14+D15+D16</f>
        <v>2847979.0446029995</v>
      </c>
      <c r="E18" s="99">
        <f>+E13+E14+E15+E16</f>
        <v>2883177.9590479387</v>
      </c>
      <c r="F18" s="99">
        <f>+F13+F14+F15+F16</f>
        <v>2715752.203001778</v>
      </c>
      <c r="H18" s="50"/>
      <c r="I18" s="12"/>
      <c r="J18" s="12"/>
      <c r="K18" s="12"/>
      <c r="L18" s="12"/>
    </row>
    <row r="19" spans="1:8" ht="12.75" customHeight="1">
      <c r="A19" s="25"/>
      <c r="B19" s="93"/>
      <c r="C19" s="95"/>
      <c r="D19" s="95"/>
      <c r="E19" s="95"/>
      <c r="F19" s="95"/>
      <c r="H19" s="50"/>
    </row>
    <row r="20" spans="1:8" ht="12.75" customHeight="1">
      <c r="A20" s="25"/>
      <c r="B20" s="173" t="s">
        <v>23</v>
      </c>
      <c r="C20" s="173"/>
      <c r="D20" s="95"/>
      <c r="E20" s="95"/>
      <c r="F20" s="95"/>
      <c r="H20" s="50"/>
    </row>
    <row r="21" spans="1:8" ht="12.75" customHeight="1">
      <c r="A21" s="25"/>
      <c r="B21" s="93"/>
      <c r="C21" s="95"/>
      <c r="D21" s="95"/>
      <c r="E21" s="95"/>
      <c r="F21" s="95"/>
      <c r="H21" s="50"/>
    </row>
    <row r="22" spans="1:8" ht="12.75" customHeight="1">
      <c r="A22" s="25"/>
      <c r="H22" s="50"/>
    </row>
    <row r="23" spans="1:8" ht="12.75" customHeight="1">
      <c r="A23" s="25"/>
      <c r="H23" s="50"/>
    </row>
    <row r="24" spans="1:8" ht="12" customHeight="1">
      <c r="A24" s="25"/>
      <c r="H24" s="50"/>
    </row>
    <row r="25" spans="1:8" ht="28.5" customHeight="1">
      <c r="A25" s="25" t="s">
        <v>58</v>
      </c>
      <c r="B25" s="181" t="s">
        <v>79</v>
      </c>
      <c r="C25" s="181"/>
      <c r="D25" s="181"/>
      <c r="E25" s="181"/>
      <c r="F25" s="181"/>
      <c r="H25" s="50"/>
    </row>
    <row r="26" spans="1:8" ht="12" customHeight="1">
      <c r="A26" s="25"/>
      <c r="B26" s="51"/>
      <c r="C26" s="51"/>
      <c r="D26" s="51"/>
      <c r="E26" s="51"/>
      <c r="F26" s="51"/>
      <c r="H26" s="50"/>
    </row>
    <row r="27" spans="1:8" ht="12.75" customHeight="1">
      <c r="A27" s="25"/>
      <c r="B27" s="49"/>
      <c r="C27" s="49"/>
      <c r="D27" s="49"/>
      <c r="E27" s="49"/>
      <c r="F27" s="49"/>
      <c r="H27" s="50"/>
    </row>
    <row r="28" spans="1:8" ht="12.75" customHeight="1">
      <c r="A28" s="25"/>
      <c r="B28" s="104" t="s">
        <v>49</v>
      </c>
      <c r="C28" s="102">
        <v>2006</v>
      </c>
      <c r="D28" s="102">
        <v>2007</v>
      </c>
      <c r="E28" s="102">
        <v>2008</v>
      </c>
      <c r="F28" s="102">
        <v>2009</v>
      </c>
      <c r="H28" s="50"/>
    </row>
    <row r="29" spans="1:8" ht="12.75" customHeight="1">
      <c r="A29" s="25"/>
      <c r="B29" s="49"/>
      <c r="C29" s="49"/>
      <c r="D29" s="49"/>
      <c r="E29" s="49"/>
      <c r="F29" s="49"/>
      <c r="H29" s="50"/>
    </row>
    <row r="30" spans="1:12" ht="12.75" customHeight="1">
      <c r="A30" s="25"/>
      <c r="B30" s="94" t="s">
        <v>50</v>
      </c>
      <c r="C30" s="101">
        <v>48.05869020497827</v>
      </c>
      <c r="D30" s="101">
        <v>49.0640636084731</v>
      </c>
      <c r="E30" s="101">
        <v>50.14952287154186</v>
      </c>
      <c r="F30" s="101">
        <v>50.04668314353974</v>
      </c>
      <c r="H30" s="50"/>
      <c r="I30" s="13"/>
      <c r="J30" s="13"/>
      <c r="K30" s="13"/>
      <c r="L30" s="13"/>
    </row>
    <row r="31" spans="1:12" ht="12.75" customHeight="1">
      <c r="A31" s="25"/>
      <c r="B31" s="94" t="s">
        <v>51</v>
      </c>
      <c r="C31" s="101">
        <v>32.47130886200792</v>
      </c>
      <c r="D31" s="101">
        <v>32.171479196577316</v>
      </c>
      <c r="E31" s="101">
        <v>30.69690237995111</v>
      </c>
      <c r="F31" s="101">
        <v>31.30520961574997</v>
      </c>
      <c r="H31" s="50"/>
      <c r="I31" s="13"/>
      <c r="J31" s="13"/>
      <c r="K31" s="13"/>
      <c r="L31" s="13"/>
    </row>
    <row r="32" spans="1:12" ht="12.75" customHeight="1">
      <c r="A32" s="25"/>
      <c r="B32" s="94" t="s">
        <v>52</v>
      </c>
      <c r="C32" s="101">
        <v>5.645537081012557</v>
      </c>
      <c r="D32" s="101">
        <v>6.077457638882576</v>
      </c>
      <c r="E32" s="101">
        <v>5.983659089047979</v>
      </c>
      <c r="F32" s="101">
        <v>6.177734839524685</v>
      </c>
      <c r="H32" s="50"/>
      <c r="I32" s="13"/>
      <c r="J32" s="13"/>
      <c r="K32" s="13"/>
      <c r="L32" s="13"/>
    </row>
    <row r="33" spans="1:12" ht="12.75" customHeight="1">
      <c r="A33" s="25"/>
      <c r="B33" s="94" t="s">
        <v>55</v>
      </c>
      <c r="C33" s="101">
        <v>13.824463852001262</v>
      </c>
      <c r="D33" s="101">
        <v>12.686999556066997</v>
      </c>
      <c r="E33" s="101">
        <v>13.169915659459042</v>
      </c>
      <c r="F33" s="101">
        <v>12.4703724011856</v>
      </c>
      <c r="H33" s="50"/>
      <c r="I33" s="13"/>
      <c r="J33" s="13"/>
      <c r="K33" s="13"/>
      <c r="L33" s="13"/>
    </row>
    <row r="34" spans="1:8" ht="12.75" customHeight="1">
      <c r="A34" s="25"/>
      <c r="B34" s="94"/>
      <c r="C34" s="101"/>
      <c r="D34" s="101"/>
      <c r="E34" s="101"/>
      <c r="F34" s="101"/>
      <c r="H34" s="50"/>
    </row>
    <row r="35" spans="1:12" ht="12.75" customHeight="1">
      <c r="A35" s="25"/>
      <c r="B35" s="96" t="s">
        <v>63</v>
      </c>
      <c r="C35" s="107">
        <f>SUM(C30:C33)</f>
        <v>100.00000000000001</v>
      </c>
      <c r="D35" s="107">
        <f>SUM(D30:D33)</f>
        <v>99.99999999999999</v>
      </c>
      <c r="E35" s="107">
        <f>SUM(E30:E33)</f>
        <v>99.99999999999999</v>
      </c>
      <c r="F35" s="107">
        <f>SUM(F30:F33)</f>
        <v>100</v>
      </c>
      <c r="H35" s="50"/>
      <c r="I35" s="13"/>
      <c r="J35" s="13"/>
      <c r="K35" s="13"/>
      <c r="L35" s="13"/>
    </row>
    <row r="36" spans="1:8" ht="12.75" customHeight="1">
      <c r="A36" s="25"/>
      <c r="B36" s="49"/>
      <c r="C36" s="49"/>
      <c r="D36" s="49"/>
      <c r="E36" s="49"/>
      <c r="F36" s="49"/>
      <c r="H36" s="50"/>
    </row>
    <row r="37" spans="1:8" ht="12.75" customHeight="1">
      <c r="A37" s="25"/>
      <c r="B37" s="173" t="s">
        <v>23</v>
      </c>
      <c r="C37" s="173"/>
      <c r="D37" s="49"/>
      <c r="E37" s="49"/>
      <c r="F37" s="49"/>
      <c r="H37" s="50"/>
    </row>
    <row r="38" spans="1:8" ht="12.75" customHeight="1">
      <c r="A38" s="25"/>
      <c r="B38" s="49"/>
      <c r="C38" s="49"/>
      <c r="D38" s="49"/>
      <c r="E38" s="49"/>
      <c r="F38" s="49"/>
      <c r="H38" s="50"/>
    </row>
    <row r="39" spans="1:8" ht="12.75" customHeight="1">
      <c r="A39" s="25"/>
      <c r="C39" s="49"/>
      <c r="D39" s="49"/>
      <c r="E39" s="49"/>
      <c r="F39" s="49"/>
      <c r="H39" s="50"/>
    </row>
    <row r="40" spans="1:8" ht="12.75" customHeight="1">
      <c r="A40" s="25"/>
      <c r="B40" s="49"/>
      <c r="C40" s="49"/>
      <c r="D40" s="49"/>
      <c r="E40" s="49"/>
      <c r="F40" s="49"/>
      <c r="H40" s="50"/>
    </row>
    <row r="41" spans="1:8" ht="12.75" customHeight="1">
      <c r="A41" s="25"/>
      <c r="B41" s="49"/>
      <c r="C41" s="49"/>
      <c r="D41" s="49"/>
      <c r="E41" s="49"/>
      <c r="F41" s="49"/>
      <c r="H41" s="50"/>
    </row>
    <row r="42" spans="1:8" ht="15" customHeight="1">
      <c r="A42" s="25" t="s">
        <v>59</v>
      </c>
      <c r="B42" s="160" t="s">
        <v>74</v>
      </c>
      <c r="C42" s="160"/>
      <c r="D42" s="160"/>
      <c r="E42" s="160"/>
      <c r="F42" s="160"/>
      <c r="H42" s="50"/>
    </row>
    <row r="43" spans="1:8" ht="12.75" customHeight="1">
      <c r="A43" s="25"/>
      <c r="B43" s="51"/>
      <c r="C43" s="51"/>
      <c r="D43" s="51"/>
      <c r="E43" s="51"/>
      <c r="F43" s="51"/>
      <c r="H43" s="50"/>
    </row>
    <row r="44" spans="1:8" ht="12.75" customHeight="1">
      <c r="A44" s="25"/>
      <c r="B44" s="106"/>
      <c r="C44" s="32"/>
      <c r="D44" s="32"/>
      <c r="E44" s="32"/>
      <c r="F44" s="32"/>
      <c r="H44" s="50"/>
    </row>
    <row r="45" spans="1:8" ht="12.75" customHeight="1">
      <c r="A45" s="25"/>
      <c r="B45" s="51" t="s">
        <v>49</v>
      </c>
      <c r="C45" s="103"/>
      <c r="D45" s="182" t="s">
        <v>56</v>
      </c>
      <c r="E45" s="182"/>
      <c r="F45" s="182"/>
      <c r="H45" s="50"/>
    </row>
    <row r="46" spans="1:8" ht="12.75" customHeight="1">
      <c r="A46" s="25"/>
      <c r="B46" s="32"/>
      <c r="C46" s="32"/>
      <c r="D46" s="129">
        <v>2007</v>
      </c>
      <c r="E46" s="129">
        <v>2008</v>
      </c>
      <c r="F46" s="129">
        <v>2009</v>
      </c>
      <c r="H46" s="50"/>
    </row>
    <row r="47" spans="1:8" ht="12.75" customHeight="1">
      <c r="A47" s="25"/>
      <c r="B47" s="49"/>
      <c r="C47" s="49"/>
      <c r="D47" s="130"/>
      <c r="E47" s="130"/>
      <c r="F47" s="130"/>
      <c r="H47" s="50"/>
    </row>
    <row r="48" spans="1:13" ht="12.75" customHeight="1">
      <c r="A48" s="25"/>
      <c r="B48" s="94" t="s">
        <v>50</v>
      </c>
      <c r="C48" s="49"/>
      <c r="D48" s="148">
        <v>8.794781672101564</v>
      </c>
      <c r="E48" s="148">
        <v>3.475599342104445</v>
      </c>
      <c r="F48" s="148">
        <v>-6.000144588146796</v>
      </c>
      <c r="H48" s="50"/>
      <c r="J48" s="133"/>
      <c r="K48" s="133"/>
      <c r="L48" s="133"/>
      <c r="M48" s="133"/>
    </row>
    <row r="49" spans="1:13" ht="12.75" customHeight="1">
      <c r="A49" s="25"/>
      <c r="B49" s="94" t="s">
        <v>51</v>
      </c>
      <c r="C49" s="49"/>
      <c r="D49" s="148">
        <v>5.581472721982479</v>
      </c>
      <c r="E49" s="148">
        <v>-3.4042134087107883</v>
      </c>
      <c r="F49" s="148">
        <v>-3.940404339073794</v>
      </c>
      <c r="H49" s="50"/>
      <c r="J49" s="133"/>
      <c r="K49" s="133"/>
      <c r="L49" s="133"/>
      <c r="M49" s="133"/>
    </row>
    <row r="50" spans="1:13" ht="12.75" customHeight="1">
      <c r="A50" s="25"/>
      <c r="B50" s="94" t="s">
        <v>52</v>
      </c>
      <c r="C50" s="49"/>
      <c r="D50" s="148">
        <v>14.71841995659004</v>
      </c>
      <c r="E50" s="148">
        <v>-0.3265337344625152</v>
      </c>
      <c r="F50" s="148">
        <v>-2.7519027699703003</v>
      </c>
      <c r="H50" s="50"/>
      <c r="J50" s="133"/>
      <c r="K50" s="133"/>
      <c r="L50" s="133"/>
      <c r="M50" s="133"/>
    </row>
    <row r="51" spans="1:13" ht="12.75" customHeight="1">
      <c r="A51" s="25"/>
      <c r="B51" s="94" t="s">
        <v>55</v>
      </c>
      <c r="C51" s="49"/>
      <c r="D51" s="149">
        <v>-2.202645252411031</v>
      </c>
      <c r="E51" s="149">
        <v>5.0893555783827935</v>
      </c>
      <c r="F51" s="149">
        <v>-10.810214295097879</v>
      </c>
      <c r="H51" s="50"/>
      <c r="J51" s="133"/>
      <c r="K51" s="133"/>
      <c r="L51" s="133"/>
      <c r="M51" s="133"/>
    </row>
    <row r="52" spans="1:8" ht="12.75" customHeight="1">
      <c r="A52" s="25"/>
      <c r="B52" s="94"/>
      <c r="C52" s="49"/>
      <c r="D52" s="149"/>
      <c r="E52" s="149"/>
      <c r="F52" s="149"/>
      <c r="H52" s="50"/>
    </row>
    <row r="53" spans="1:12" ht="12.75" customHeight="1">
      <c r="A53" s="25"/>
      <c r="B53" s="96" t="s">
        <v>63</v>
      </c>
      <c r="C53" s="132"/>
      <c r="D53" s="150">
        <v>6.56546408428424</v>
      </c>
      <c r="E53" s="150">
        <v>1.2359260336427695</v>
      </c>
      <c r="F53" s="150">
        <v>-5.80698654138736</v>
      </c>
      <c r="H53" s="50"/>
      <c r="J53" s="133"/>
      <c r="K53" s="133"/>
      <c r="L53" s="133"/>
    </row>
    <row r="54" ht="12.75" customHeight="1"/>
    <row r="55" spans="2:3" ht="12.75">
      <c r="B55" s="173" t="s">
        <v>23</v>
      </c>
      <c r="C55" s="173"/>
    </row>
    <row r="63" spans="1:7" ht="12.75">
      <c r="A63" s="14"/>
      <c r="B63" s="14"/>
      <c r="C63" s="4"/>
      <c r="D63" s="4"/>
      <c r="E63" s="4"/>
      <c r="F63" s="4"/>
      <c r="G63" s="4"/>
    </row>
    <row r="64" spans="1:7" s="16" customFormat="1" ht="9" customHeight="1">
      <c r="A64" s="28"/>
      <c r="B64" s="28"/>
      <c r="C64" s="18"/>
      <c r="D64" s="18"/>
      <c r="E64" s="18"/>
      <c r="F64" s="18"/>
      <c r="G64" s="18"/>
    </row>
    <row r="65" spans="1:8" ht="12.75">
      <c r="A65" s="145">
        <f>'.07'!A63:E63+1</f>
        <v>125</v>
      </c>
      <c r="B65" s="145"/>
      <c r="C65" s="145"/>
      <c r="D65" s="145"/>
      <c r="E65" s="145"/>
      <c r="F65" s="145"/>
      <c r="G65" s="20"/>
      <c r="H65" s="20"/>
    </row>
  </sheetData>
  <sheetProtection/>
  <mergeCells count="7">
    <mergeCell ref="B8:F8"/>
    <mergeCell ref="B37:C37"/>
    <mergeCell ref="B20:C20"/>
    <mergeCell ref="B55:C55"/>
    <mergeCell ref="B25:F25"/>
    <mergeCell ref="D45:F45"/>
    <mergeCell ref="B42:F42"/>
  </mergeCells>
  <printOptions horizontalCentered="1"/>
  <pageMargins left="0.85" right="0.85" top="1" bottom="1" header="0.511811023622047" footer="0.24"/>
  <pageSetup horizontalDpi="600" verticalDpi="600" orientation="portrait"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Compendium of Statistics</dc:title>
  <dc:subject>Prices and National Income</dc:subject>
  <dc:creator>Economics &amp; Statistics Office</dc:creator>
  <cp:keywords/>
  <dc:description/>
  <cp:lastModifiedBy>Narnia_EU</cp:lastModifiedBy>
  <cp:lastPrinted>2011-06-02T21:10:31Z</cp:lastPrinted>
  <dcterms:created xsi:type="dcterms:W3CDTF">2009-04-09T16:41:51Z</dcterms:created>
  <dcterms:modified xsi:type="dcterms:W3CDTF">2011-07-11T14:31:59Z</dcterms:modified>
  <cp:category/>
  <cp:version/>
  <cp:contentType/>
  <cp:contentStatus/>
</cp:coreProperties>
</file>