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filterPrivacy="1" defaultThemeVersion="124226"/>
  <xr:revisionPtr revIDLastSave="0" documentId="13_ncr:1_{2A4A929C-F4D0-47A6-A1E1-3653DEA83C7D}" xr6:coauthVersionLast="36" xr6:coauthVersionMax="36" xr10:uidLastSave="{00000000-0000-0000-0000-000000000000}"/>
  <bookViews>
    <workbookView xWindow="0" yWindow="0" windowWidth="28800" windowHeight="12105" xr2:uid="{00000000-000D-0000-FFFF-FFFF00000000}"/>
  </bookViews>
  <sheets>
    <sheet name="8.01" sheetId="1" r:id="rId1"/>
    <sheet name="8.02" sheetId="2" r:id="rId2"/>
    <sheet name="8.03" sheetId="3" r:id="rId3"/>
    <sheet name="8.04" sheetId="4" r:id="rId4"/>
    <sheet name=".05,.06,.07" sheetId="5" r:id="rId5"/>
    <sheet name="Sheet1" sheetId="6" state="hidden" r:id="rId6"/>
  </sheets>
  <definedNames>
    <definedName name="_xlnm.Print_Area" localSheetId="4">'.05,.06,.07'!$A$1:$O$56</definedName>
    <definedName name="_xlnm.Print_Area" localSheetId="0">'8.01'!$A$1:$I$57</definedName>
    <definedName name="_xlnm.Print_Area" localSheetId="1">'8.02'!$A$1:$R$43</definedName>
    <definedName name="_xlnm.Print_Area" localSheetId="2">'8.03'!$A$1:$O$58</definedName>
    <definedName name="_xlnm.Print_Area" localSheetId="3">'8.04'!$A$1:$R$44</definedName>
  </definedNames>
  <calcPr calcId="191029"/>
</workbook>
</file>

<file path=xl/calcChain.xml><?xml version="1.0" encoding="utf-8"?>
<calcChain xmlns="http://schemas.openxmlformats.org/spreadsheetml/2006/main">
  <c r="H26" i="1" l="1"/>
  <c r="E26" i="1"/>
  <c r="M33" i="5" l="1"/>
  <c r="N33" i="5"/>
  <c r="O33" i="5"/>
  <c r="O17" i="5" l="1"/>
  <c r="T45" i="4"/>
  <c r="T18" i="4"/>
  <c r="T12" i="4"/>
  <c r="T34" i="4" l="1"/>
  <c r="T38" i="4" s="1"/>
  <c r="Q34" i="3"/>
  <c r="Q38" i="3" s="1"/>
  <c r="Q18" i="3"/>
  <c r="Q12" i="3"/>
  <c r="Q17" i="2"/>
  <c r="Q11" i="2"/>
  <c r="Q33" i="2" l="1"/>
  <c r="Q37" i="2" s="1"/>
  <c r="N17" i="5"/>
  <c r="O50" i="5" s="1"/>
  <c r="S45" i="4"/>
  <c r="S18" i="4"/>
  <c r="S12" i="4"/>
  <c r="P34" i="3"/>
  <c r="P38" i="3" s="1"/>
  <c r="P18" i="3"/>
  <c r="P12" i="3"/>
  <c r="P17" i="2"/>
  <c r="P11" i="2"/>
  <c r="H25" i="1"/>
  <c r="E25" i="1"/>
  <c r="S34" i="4" l="1"/>
  <c r="S38" i="4" s="1"/>
  <c r="P33" i="2"/>
  <c r="P37" i="2" s="1"/>
  <c r="M17" i="5"/>
  <c r="N50" i="5" s="1"/>
  <c r="R45" i="4"/>
  <c r="R18" i="4"/>
  <c r="R12" i="4"/>
  <c r="O34" i="3"/>
  <c r="O38" i="3" s="1"/>
  <c r="O18" i="3"/>
  <c r="O12" i="3"/>
  <c r="O17" i="2"/>
  <c r="O11" i="2"/>
  <c r="R34" i="4" l="1"/>
  <c r="R38" i="4" s="1"/>
  <c r="O33" i="2"/>
  <c r="O37" i="2" s="1"/>
  <c r="E24" i="1" l="1"/>
  <c r="E23" i="1"/>
  <c r="E21" i="1"/>
  <c r="H24" i="1"/>
  <c r="K33" i="5" l="1"/>
  <c r="K17" i="5"/>
  <c r="P45" i="4"/>
  <c r="P12" i="4"/>
  <c r="M34" i="3"/>
  <c r="M38" i="3" s="1"/>
  <c r="M18" i="3"/>
  <c r="M12" i="3"/>
  <c r="M17" i="2"/>
  <c r="M11" i="2"/>
  <c r="H23" i="1"/>
  <c r="H22" i="1"/>
  <c r="E22" i="1"/>
  <c r="P18" i="4" l="1"/>
  <c r="P34" i="4" s="1"/>
  <c r="P38" i="4" s="1"/>
  <c r="M33" i="2"/>
  <c r="M37" i="2" s="1"/>
  <c r="J48" i="5"/>
  <c r="I48" i="5"/>
  <c r="H48" i="5"/>
  <c r="G48" i="5"/>
  <c r="J47" i="5"/>
  <c r="I47" i="5"/>
  <c r="H47" i="5"/>
  <c r="G47" i="5"/>
  <c r="J46" i="5"/>
  <c r="I46" i="5"/>
  <c r="H46" i="5"/>
  <c r="G46" i="5"/>
  <c r="J45" i="5"/>
  <c r="I45" i="5"/>
  <c r="H45" i="5"/>
  <c r="G45" i="5"/>
  <c r="L33" i="5"/>
  <c r="E45" i="5"/>
  <c r="L17" i="5"/>
  <c r="M38" i="4"/>
  <c r="L38" i="4"/>
  <c r="K38" i="4"/>
  <c r="J38" i="4"/>
  <c r="I38" i="4"/>
  <c r="H38" i="4"/>
  <c r="G38" i="4"/>
  <c r="F38" i="4"/>
  <c r="N36" i="4"/>
  <c r="M36" i="4"/>
  <c r="L36" i="4"/>
  <c r="K36" i="4"/>
  <c r="J36" i="4"/>
  <c r="I36" i="4"/>
  <c r="H36" i="4"/>
  <c r="G36" i="4"/>
  <c r="F36" i="4"/>
  <c r="M34" i="4"/>
  <c r="L34" i="4"/>
  <c r="K34" i="4"/>
  <c r="J34" i="4"/>
  <c r="I34" i="4"/>
  <c r="H34" i="4"/>
  <c r="G34" i="4"/>
  <c r="F34" i="4"/>
  <c r="N32" i="4"/>
  <c r="M32" i="4"/>
  <c r="L32" i="4"/>
  <c r="K32" i="4"/>
  <c r="J32" i="4"/>
  <c r="I32" i="4"/>
  <c r="H32" i="4"/>
  <c r="G32" i="4"/>
  <c r="F32" i="4"/>
  <c r="N31" i="4"/>
  <c r="M31" i="4"/>
  <c r="L31" i="4"/>
  <c r="K31" i="4"/>
  <c r="J31" i="4"/>
  <c r="I31" i="4"/>
  <c r="H31" i="4"/>
  <c r="G31" i="4"/>
  <c r="F31" i="4"/>
  <c r="N30" i="4"/>
  <c r="M30" i="4"/>
  <c r="L30" i="4"/>
  <c r="K30" i="4"/>
  <c r="J30" i="4"/>
  <c r="I30" i="4"/>
  <c r="H30" i="4"/>
  <c r="G30" i="4"/>
  <c r="F30" i="4"/>
  <c r="N29" i="4"/>
  <c r="M29" i="4"/>
  <c r="L29" i="4"/>
  <c r="K29" i="4"/>
  <c r="J29" i="4"/>
  <c r="I29" i="4"/>
  <c r="H29" i="4"/>
  <c r="G29" i="4"/>
  <c r="F29" i="4"/>
  <c r="N28" i="4"/>
  <c r="M28" i="4"/>
  <c r="L28" i="4"/>
  <c r="K28" i="4"/>
  <c r="J28" i="4"/>
  <c r="I28" i="4"/>
  <c r="H28" i="4"/>
  <c r="G28" i="4"/>
  <c r="F28" i="4"/>
  <c r="N27" i="4"/>
  <c r="M27" i="4"/>
  <c r="L27" i="4"/>
  <c r="K27" i="4"/>
  <c r="J27" i="4"/>
  <c r="I27" i="4"/>
  <c r="H27" i="4"/>
  <c r="G27" i="4"/>
  <c r="F27" i="4"/>
  <c r="N26" i="4"/>
  <c r="M26" i="4"/>
  <c r="L26" i="4"/>
  <c r="K26" i="4"/>
  <c r="J26" i="4"/>
  <c r="I26" i="4"/>
  <c r="H26" i="4"/>
  <c r="G26" i="4"/>
  <c r="F26" i="4"/>
  <c r="N25" i="4"/>
  <c r="M25" i="4"/>
  <c r="L25" i="4"/>
  <c r="K25" i="4"/>
  <c r="J25" i="4"/>
  <c r="I25" i="4"/>
  <c r="H25" i="4"/>
  <c r="G25" i="4"/>
  <c r="F25" i="4"/>
  <c r="N24" i="4"/>
  <c r="M24" i="4"/>
  <c r="L24" i="4"/>
  <c r="K24" i="4"/>
  <c r="J24" i="4"/>
  <c r="I24" i="4"/>
  <c r="H24" i="4"/>
  <c r="G24" i="4"/>
  <c r="F24" i="4"/>
  <c r="N23" i="4"/>
  <c r="M23" i="4"/>
  <c r="L23" i="4"/>
  <c r="K23" i="4"/>
  <c r="J23" i="4"/>
  <c r="I23" i="4"/>
  <c r="H23" i="4"/>
  <c r="G23" i="4"/>
  <c r="F23" i="4"/>
  <c r="N22" i="4"/>
  <c r="M22" i="4"/>
  <c r="L22" i="4"/>
  <c r="K22" i="4"/>
  <c r="J22" i="4"/>
  <c r="I22" i="4"/>
  <c r="H22" i="4"/>
  <c r="G22" i="4"/>
  <c r="F22" i="4"/>
  <c r="N21" i="4"/>
  <c r="M21" i="4"/>
  <c r="L21" i="4"/>
  <c r="K21" i="4"/>
  <c r="J21" i="4"/>
  <c r="I21" i="4"/>
  <c r="H21" i="4"/>
  <c r="G21" i="4"/>
  <c r="F21" i="4"/>
  <c r="N20" i="4"/>
  <c r="M20" i="4"/>
  <c r="L20" i="4"/>
  <c r="K20" i="4"/>
  <c r="J20" i="4"/>
  <c r="I20" i="4"/>
  <c r="H20" i="4"/>
  <c r="G20" i="4"/>
  <c r="F20" i="4"/>
  <c r="N19" i="4"/>
  <c r="M19" i="4"/>
  <c r="L19" i="4"/>
  <c r="K19" i="4"/>
  <c r="J19" i="4"/>
  <c r="I19" i="4"/>
  <c r="H19" i="4"/>
  <c r="G19" i="4"/>
  <c r="F19" i="4"/>
  <c r="M18" i="4"/>
  <c r="L18" i="4"/>
  <c r="K18" i="4"/>
  <c r="J18" i="4"/>
  <c r="I18" i="4"/>
  <c r="H18" i="4"/>
  <c r="G18" i="4"/>
  <c r="F18" i="4"/>
  <c r="N16" i="4"/>
  <c r="M16" i="4"/>
  <c r="L16" i="4"/>
  <c r="K16" i="4"/>
  <c r="J16" i="4"/>
  <c r="I16" i="4"/>
  <c r="H16" i="4"/>
  <c r="G16" i="4"/>
  <c r="F16" i="4"/>
  <c r="N15" i="4"/>
  <c r="M15" i="4"/>
  <c r="L15" i="4"/>
  <c r="K15" i="4"/>
  <c r="J15" i="4"/>
  <c r="I15" i="4"/>
  <c r="H15" i="4"/>
  <c r="G15" i="4"/>
  <c r="F15" i="4"/>
  <c r="N14" i="4"/>
  <c r="M14" i="4"/>
  <c r="L14" i="4"/>
  <c r="K14" i="4"/>
  <c r="J14" i="4"/>
  <c r="I14" i="4"/>
  <c r="H14" i="4"/>
  <c r="G14" i="4"/>
  <c r="F14" i="4"/>
  <c r="N13" i="4"/>
  <c r="M13" i="4"/>
  <c r="L13" i="4"/>
  <c r="K13" i="4"/>
  <c r="J13" i="4"/>
  <c r="I13" i="4"/>
  <c r="H13" i="4"/>
  <c r="G13" i="4"/>
  <c r="F13" i="4"/>
  <c r="E18" i="4"/>
  <c r="E36" i="4"/>
  <c r="E38" i="4"/>
  <c r="E34" i="4"/>
  <c r="E32" i="4"/>
  <c r="E31" i="4"/>
  <c r="E30" i="4"/>
  <c r="E29" i="4"/>
  <c r="E28" i="4"/>
  <c r="E27" i="4"/>
  <c r="E26" i="4"/>
  <c r="E25" i="4"/>
  <c r="E24" i="4"/>
  <c r="E23" i="4"/>
  <c r="E22" i="4"/>
  <c r="E21" i="4"/>
  <c r="E20" i="4"/>
  <c r="E19" i="4"/>
  <c r="E16" i="4"/>
  <c r="E15" i="4"/>
  <c r="E14" i="4"/>
  <c r="E13" i="4"/>
  <c r="Q45" i="4"/>
  <c r="L50" i="5" l="1"/>
  <c r="M50" i="5"/>
  <c r="K12" i="4"/>
  <c r="N12" i="4"/>
  <c r="F12" i="4"/>
  <c r="O18" i="4"/>
  <c r="N18" i="4"/>
  <c r="H12" i="4"/>
  <c r="L12" i="4"/>
  <c r="Q12" i="4"/>
  <c r="M12" i="4"/>
  <c r="Q18" i="4"/>
  <c r="I12" i="4"/>
  <c r="J12" i="4"/>
  <c r="G12" i="4"/>
  <c r="O12" i="4"/>
  <c r="N18" i="3"/>
  <c r="N34" i="3"/>
  <c r="N38" i="3" s="1"/>
  <c r="N12" i="3"/>
  <c r="J11" i="2"/>
  <c r="I11" i="2"/>
  <c r="I17" i="2"/>
  <c r="N17" i="2"/>
  <c r="N11" i="2"/>
  <c r="N34" i="4" l="1"/>
  <c r="N38" i="4" s="1"/>
  <c r="O34" i="4"/>
  <c r="O38" i="4" s="1"/>
  <c r="Q34" i="4"/>
  <c r="Q38" i="4" s="1"/>
  <c r="N33" i="2"/>
  <c r="N37" i="2" s="1"/>
  <c r="J33" i="5"/>
  <c r="J17" i="5"/>
  <c r="K50" i="5" s="1"/>
  <c r="O45" i="4"/>
  <c r="L12" i="3"/>
  <c r="H21" i="1"/>
  <c r="L18" i="3" l="1"/>
  <c r="L34" i="3"/>
  <c r="L17" i="2"/>
  <c r="L11" i="2"/>
  <c r="I33" i="5"/>
  <c r="I17" i="5"/>
  <c r="N45" i="4"/>
  <c r="H20" i="1"/>
  <c r="E20" i="1"/>
  <c r="H19" i="1"/>
  <c r="E19" i="1"/>
  <c r="J50" i="5" l="1"/>
  <c r="L38" i="3"/>
  <c r="K18" i="3"/>
  <c r="K34" i="3"/>
  <c r="K12" i="3"/>
  <c r="L33" i="2"/>
  <c r="L37" i="2" s="1"/>
  <c r="M45" i="4"/>
  <c r="H33" i="5"/>
  <c r="H17" i="5"/>
  <c r="J12" i="3"/>
  <c r="E12" i="1"/>
  <c r="E13" i="1"/>
  <c r="E14" i="1"/>
  <c r="E15" i="1"/>
  <c r="E16" i="1"/>
  <c r="E17" i="1"/>
  <c r="E18" i="1"/>
  <c r="H18" i="1"/>
  <c r="G17" i="5"/>
  <c r="L45" i="4"/>
  <c r="H17" i="1"/>
  <c r="G33" i="5"/>
  <c r="F48" i="5"/>
  <c r="F47" i="5"/>
  <c r="F46" i="5"/>
  <c r="F45" i="5"/>
  <c r="F33" i="5"/>
  <c r="F17" i="5"/>
  <c r="K45" i="4"/>
  <c r="H18" i="3"/>
  <c r="H34" i="3"/>
  <c r="H38" i="3" s="1"/>
  <c r="H11" i="2"/>
  <c r="H17" i="2"/>
  <c r="H12" i="3"/>
  <c r="H12" i="1"/>
  <c r="H13" i="1"/>
  <c r="H14" i="1"/>
  <c r="H15" i="1"/>
  <c r="H16" i="1"/>
  <c r="E47" i="5"/>
  <c r="E46" i="5"/>
  <c r="E12" i="4"/>
  <c r="G18" i="3"/>
  <c r="E33" i="5"/>
  <c r="E17" i="5"/>
  <c r="D17" i="5"/>
  <c r="E18" i="3"/>
  <c r="F18" i="3"/>
  <c r="F12" i="3"/>
  <c r="F34" i="3"/>
  <c r="F38" i="3" s="1"/>
  <c r="E34" i="3"/>
  <c r="E38" i="3" s="1"/>
  <c r="F17" i="2"/>
  <c r="F11" i="2"/>
  <c r="E48" i="5"/>
  <c r="E12" i="3"/>
  <c r="G12" i="3"/>
  <c r="G11" i="2"/>
  <c r="G17" i="2"/>
  <c r="E11" i="2"/>
  <c r="E17" i="2"/>
  <c r="D33" i="5"/>
  <c r="H50" i="5" l="1"/>
  <c r="I50" i="5"/>
  <c r="G50" i="5"/>
  <c r="K38" i="3"/>
  <c r="E50" i="5"/>
  <c r="F50" i="5"/>
  <c r="K11" i="2"/>
  <c r="J18" i="3"/>
  <c r="J34" i="3"/>
  <c r="I18" i="3"/>
  <c r="I34" i="3"/>
  <c r="G34" i="3"/>
  <c r="I12" i="3"/>
  <c r="K17" i="2"/>
  <c r="J17" i="2"/>
  <c r="J38" i="3" l="1"/>
  <c r="I38" i="3"/>
  <c r="G38" i="3"/>
  <c r="K33" i="2"/>
  <c r="K37" i="2" s="1"/>
</calcChain>
</file>

<file path=xl/sharedStrings.xml><?xml version="1.0" encoding="utf-8"?>
<sst xmlns="http://schemas.openxmlformats.org/spreadsheetml/2006/main" count="180" uniqueCount="97">
  <si>
    <t>Year</t>
  </si>
  <si>
    <t xml:space="preserve">GDP at current prices </t>
  </si>
  <si>
    <t>Percent change</t>
  </si>
  <si>
    <t xml:space="preserve">Per capita GDP at current prices </t>
  </si>
  <si>
    <t xml:space="preserve">Percent change </t>
  </si>
  <si>
    <t>(CI$M)</t>
  </si>
  <si>
    <t>over previous year</t>
  </si>
  <si>
    <t>(CI$')</t>
  </si>
  <si>
    <t xml:space="preserve"> (CI$M)</t>
  </si>
  <si>
    <t>Note:</t>
  </si>
  <si>
    <t>Per Capita GDP is based on mid-year population.</t>
  </si>
  <si>
    <t xml:space="preserve"> </t>
  </si>
  <si>
    <r>
      <rPr>
        <b/>
        <sz val="10"/>
        <rFont val="Arial"/>
        <family val="2"/>
      </rPr>
      <t>Source:</t>
    </r>
    <r>
      <rPr>
        <sz val="10"/>
        <rFont val="Arial"/>
        <family val="2"/>
      </rPr>
      <t xml:space="preserve">  Economics and Statistics Office (ESO)</t>
    </r>
  </si>
  <si>
    <t>CI$ (000's)</t>
  </si>
  <si>
    <t>Industry</t>
  </si>
  <si>
    <t>Goods Producing Sector</t>
  </si>
  <si>
    <t>Agriculture &amp; Fishing</t>
  </si>
  <si>
    <t>Mining &amp; Quarrying</t>
  </si>
  <si>
    <t>Manufacture</t>
  </si>
  <si>
    <t>Construction</t>
  </si>
  <si>
    <t>Service Producing Sector</t>
  </si>
  <si>
    <t>Electricity, Gas &amp; Air Conditioning Supply</t>
  </si>
  <si>
    <t>Water Supply, Sewerage &amp; Waste Management</t>
  </si>
  <si>
    <t>Wholesale &amp; Retail Trade</t>
  </si>
  <si>
    <t>Transport &amp; Storage</t>
  </si>
  <si>
    <t>Hotels &amp; Restaurants</t>
  </si>
  <si>
    <t>Information &amp; Communication</t>
  </si>
  <si>
    <t>Financial &amp; Insurance Services</t>
  </si>
  <si>
    <t>Real Estate Activities</t>
  </si>
  <si>
    <t>Professional, Scientific &amp; Technical Activities</t>
  </si>
  <si>
    <t>Administrative &amp; Support Service Activities</t>
  </si>
  <si>
    <t>Public Administration &amp; Defense</t>
  </si>
  <si>
    <t>Education Services</t>
  </si>
  <si>
    <t>Health &amp; Social Work</t>
  </si>
  <si>
    <t>Other Services</t>
  </si>
  <si>
    <t>GDP at Constant Basic Prices</t>
  </si>
  <si>
    <r>
      <rPr>
        <b/>
        <sz val="10"/>
        <rFont val="Arial"/>
        <family val="2"/>
      </rPr>
      <t>Source:</t>
    </r>
    <r>
      <rPr>
        <sz val="11"/>
        <color theme="1"/>
        <rFont val="Calibri"/>
        <family val="2"/>
        <scheme val="minor"/>
      </rPr>
      <t xml:space="preserve"> Economics and Statistics Office</t>
    </r>
  </si>
  <si>
    <t xml:space="preserve"> 01 Agriculture &amp; Fishing</t>
  </si>
  <si>
    <t xml:space="preserve"> 02 Mining &amp; Quarrying</t>
  </si>
  <si>
    <t xml:space="preserve"> 04 Electricity, Gas &amp; Air Conditioning Supply</t>
  </si>
  <si>
    <t xml:space="preserve"> 05 Water Supply, Sewerage &amp; Waste Management</t>
  </si>
  <si>
    <t xml:space="preserve"> 06 Construction</t>
  </si>
  <si>
    <t xml:space="preserve"> 07 Wholesale &amp; Retail Trade</t>
  </si>
  <si>
    <t xml:space="preserve"> 08 Transport &amp; Storage</t>
  </si>
  <si>
    <t xml:space="preserve"> 09 Hotels &amp; Restaurants</t>
  </si>
  <si>
    <t xml:space="preserve"> 10 Information &amp; Communication</t>
  </si>
  <si>
    <t xml:space="preserve"> 11 Financial &amp; Insurance Services</t>
  </si>
  <si>
    <t xml:space="preserve"> 12 Real Estate Activities</t>
  </si>
  <si>
    <t xml:space="preserve"> 13 Professional, Scientific &amp; Technical Activities</t>
  </si>
  <si>
    <t xml:space="preserve"> 14 Administrative &amp; Support Service Activities</t>
  </si>
  <si>
    <t xml:space="preserve"> 15 Public Administration &amp; Defense</t>
  </si>
  <si>
    <t xml:space="preserve"> 16 Education Services</t>
  </si>
  <si>
    <t xml:space="preserve"> 17 Human Health &amp; Social Work</t>
  </si>
  <si>
    <t xml:space="preserve"> 18 Other Services</t>
  </si>
  <si>
    <t>Percent</t>
  </si>
  <si>
    <t>(CI$'000)</t>
  </si>
  <si>
    <t>Type of Income</t>
  </si>
  <si>
    <t>Compensation of Employees</t>
  </si>
  <si>
    <t>Operating Surplus\Mixed Income</t>
  </si>
  <si>
    <t>Consumption of Fixed Capital</t>
  </si>
  <si>
    <t>GDP at Purchasers' Prices</t>
  </si>
  <si>
    <t>Taxes less Subsidies on Production and Imports</t>
  </si>
  <si>
    <t xml:space="preserve"> 03 Manufacture</t>
  </si>
  <si>
    <t xml:space="preserve"> INDUSTRY</t>
  </si>
  <si>
    <t xml:space="preserve">Taxes less Subsidies on Production and  Imports                    </t>
  </si>
  <si>
    <r>
      <t xml:space="preserve">Taxes </t>
    </r>
    <r>
      <rPr>
        <i/>
        <sz val="10"/>
        <rFont val="Arial"/>
        <family val="2"/>
      </rPr>
      <t>less</t>
    </r>
    <r>
      <rPr>
        <sz val="10"/>
        <rFont val="Arial"/>
        <family val="2"/>
      </rPr>
      <t xml:space="preserve"> Subsidies on Production and  Imports</t>
    </r>
  </si>
  <si>
    <t>2016</t>
  </si>
  <si>
    <t>GDP at Constant 2015 prices</t>
  </si>
  <si>
    <t xml:space="preserve"> Add: Taxes Less Subsidies on Products</t>
  </si>
  <si>
    <t>GDP at Constant Purchasers' Prices</t>
  </si>
  <si>
    <t xml:space="preserve">Real GDP data up to the new base year (i.e.2006-2014) is non-additive due to the process by which the rebased (2015) series was linked to the old (2007 base) series. The pre base year series was derived by extrapolating the 2015 GDP backward at the most detailed compilation level using the growth rates of GDP from the old series. The advantage of this approach is to preserve the growth rates from the old series thereby ensuring there is no revision of the historical growth rates. The non-additivity of GDP and its components is the disadvantage of this approach but is less significant than having to revise the historical growth rates every time the GDP is rebased. </t>
  </si>
  <si>
    <t>Notes:</t>
  </si>
  <si>
    <t>Add: Taxes Less Subsidies on Products</t>
  </si>
  <si>
    <t>GDP at Constant Basic (2015) Prices</t>
  </si>
  <si>
    <t>GDP at Constant Purchasers' (2015) Prices</t>
  </si>
  <si>
    <t xml:space="preserve"> GDP at Constant Basic (2015) Prices</t>
  </si>
  <si>
    <t xml:space="preserve"> Taxes Less Subsidies on Products</t>
  </si>
  <si>
    <t xml:space="preserve"> GDP at Constant Purchasers' (2015) Prices</t>
  </si>
  <si>
    <t>Note: Pre 2015 series not additive due to rebasing process.</t>
  </si>
  <si>
    <t>2017</t>
  </si>
  <si>
    <t>Human Health &amp; Social Work</t>
  </si>
  <si>
    <t>Manufacturing</t>
  </si>
  <si>
    <t>2018</t>
  </si>
  <si>
    <t>2019</t>
  </si>
  <si>
    <t xml:space="preserve">                                                                                                                              </t>
  </si>
  <si>
    <t>2020</t>
  </si>
  <si>
    <t>2021</t>
  </si>
  <si>
    <t>Cayman Islands GDP by Income at Current Purchasers' Prices  2010 - 2021</t>
  </si>
  <si>
    <t>Percentage Growth of GDP By Income At Current Purchasers' Prices 2011- 2021</t>
  </si>
  <si>
    <t>Percentage Contribution to GDP by Income at Current Purchasers' Prices 2010 - 2021</t>
  </si>
  <si>
    <t>Cayman Islands Industry Share of GDP at Constant Basic &amp; Purchasers' Prices (2015=100), 2006 - 2021</t>
  </si>
  <si>
    <t>2022*</t>
  </si>
  <si>
    <t>*Estimates based on indicators; not directly calculations</t>
  </si>
  <si>
    <t>STATISTICAL COMPENDIUM 2022</t>
  </si>
  <si>
    <t>Cayman Islands Gross Domestic Product (GDP) at Purchasers' Prices, 2007-2022</t>
  </si>
  <si>
    <t>Cayman Islands GDP by Industrial Origin at Constant Basic &amp; Purchasers' Prices (2015=100), 2009-2021</t>
  </si>
  <si>
    <t>Cayman Islands GDP by Industrial Origin at Constant Basic &amp; Purchasers' Prices, 2006 - 2021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</si>
</sst>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
    <numFmt numFmtId="165" formatCode="0.0"/>
    <numFmt numFmtId="166" formatCode="0.0_);\(0.0\)"/>
    <numFmt numFmtId="167" formatCode="_(* #,##0.0_);_(* \(#,##0.0\);_(* &quot;-&quot;??_);_(@_)"/>
    <numFmt numFmtId="168" formatCode="_(* #,##0_);_(* \(#,##0\);_(* &quot;-&quot;??_);_(@_)"/>
    <numFmt numFmtId="169" formatCode="\-\ #\ \-"/>
    <numFmt numFmtId="170" formatCode="#,##0.0_);\(#,##0.0\)"/>
    <numFmt numFmtId="171" formatCode="0.0_);[Red]\(0.0\)"/>
    <numFmt numFmtId="172" formatCode="0.0%"/>
    <numFmt numFmtId="173" formatCode="#,##0.0_);[Red]\(#,##0.0\)"/>
    <numFmt numFmtId="174" formatCode="0.000"/>
  </numFmts>
  <fonts count="15" x14ac:knownFonts="1">
    <font>
      <sz val="11"/>
      <color theme="1"/>
      <name val="Calibri"/>
      <family val="2"/>
      <scheme val="minor"/>
    </font>
    <font>
      <sz val="11"/>
      <color theme="1"/>
      <name val="Calibri"/>
      <family val="2"/>
      <scheme val="minor"/>
    </font>
    <font>
      <b/>
      <sz val="11"/>
      <name val="Book Antiqua"/>
      <family val="1"/>
    </font>
    <font>
      <b/>
      <sz val="12"/>
      <name val="Arial"/>
      <family val="2"/>
    </font>
    <font>
      <sz val="10"/>
      <name val="Arial"/>
      <family val="2"/>
    </font>
    <font>
      <b/>
      <sz val="10"/>
      <name val="Arial"/>
      <family val="2"/>
    </font>
    <font>
      <vertAlign val="superscript"/>
      <sz val="10"/>
      <name val="Arial"/>
      <family val="2"/>
    </font>
    <font>
      <vertAlign val="superscript"/>
      <sz val="9"/>
      <name val="Arial"/>
      <family val="2"/>
    </font>
    <font>
      <sz val="9"/>
      <name val="Arial"/>
      <family val="2"/>
    </font>
    <font>
      <i/>
      <sz val="10"/>
      <name val="Arial"/>
      <family val="2"/>
    </font>
    <font>
      <sz val="12"/>
      <name val="Arial"/>
      <family val="2"/>
    </font>
    <font>
      <sz val="11"/>
      <color rgb="FFFF0000"/>
      <name val="Calibri"/>
      <family val="2"/>
      <scheme val="minor"/>
    </font>
    <font>
      <sz val="10"/>
      <color theme="1"/>
      <name val="Arial"/>
      <family val="2"/>
    </font>
    <font>
      <sz val="11"/>
      <color theme="1"/>
      <name val="Arial"/>
      <family val="2"/>
    </font>
    <font>
      <b/>
      <sz val="10"/>
      <color theme="1"/>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165" fontId="4" fillId="0" borderId="0" xfId="0" applyNumberFormat="1" applyFont="1" applyFill="1" applyBorder="1" applyAlignment="1">
      <alignment horizontal="center"/>
    </xf>
    <xf numFmtId="0" fontId="5" fillId="0" borderId="0" xfId="0" applyFont="1" applyFill="1" applyBorder="1" applyAlignment="1">
      <alignment horizontal="center"/>
    </xf>
    <xf numFmtId="0" fontId="0" fillId="0" borderId="2" xfId="0" applyBorder="1"/>
    <xf numFmtId="164" fontId="4" fillId="0" borderId="0" xfId="1" applyNumberFormat="1" applyFont="1" applyFill="1" applyBorder="1" applyAlignment="1">
      <alignment horizontal="center"/>
    </xf>
    <xf numFmtId="0" fontId="0" fillId="0" borderId="0" xfId="0" applyFill="1" applyBorder="1"/>
    <xf numFmtId="0" fontId="0" fillId="0" borderId="0" xfId="0" applyFill="1"/>
    <xf numFmtId="0" fontId="2" fillId="0" borderId="0" xfId="0" applyFont="1" applyFill="1" applyAlignment="1">
      <alignment horizontal="right"/>
    </xf>
    <xf numFmtId="0" fontId="3" fillId="0" borderId="0" xfId="0" applyFont="1" applyFill="1" applyBorder="1" applyAlignment="1">
      <alignment horizontal="left"/>
    </xf>
    <xf numFmtId="165" fontId="4" fillId="0" borderId="0" xfId="1" applyNumberFormat="1" applyFont="1" applyFill="1" applyBorder="1" applyAlignment="1">
      <alignment horizontal="center"/>
    </xf>
    <xf numFmtId="164" fontId="4" fillId="0" borderId="0" xfId="0" applyNumberFormat="1" applyFont="1" applyFill="1" applyBorder="1" applyAlignment="1">
      <alignment horizontal="center"/>
    </xf>
    <xf numFmtId="0" fontId="0" fillId="0" borderId="2" xfId="0" applyFill="1" applyBorder="1"/>
    <xf numFmtId="0" fontId="7" fillId="0" borderId="0" xfId="0" applyFont="1" applyFill="1" applyBorder="1" applyAlignment="1" applyProtection="1">
      <alignment horizontal="right"/>
      <protection locked="0"/>
    </xf>
    <xf numFmtId="0" fontId="0" fillId="0" borderId="0" xfId="0" applyFill="1" applyBorder="1" applyAlignment="1">
      <alignment horizontal="center"/>
    </xf>
    <xf numFmtId="0" fontId="0" fillId="0" borderId="0" xfId="0" applyFill="1" applyAlignment="1">
      <alignment horizontal="center"/>
    </xf>
    <xf numFmtId="169" fontId="0" fillId="0" borderId="0" xfId="0" applyNumberFormat="1" applyFill="1" applyAlignment="1">
      <alignment horizontal="centerContinuous"/>
    </xf>
    <xf numFmtId="0" fontId="5" fillId="0" borderId="2" xfId="0" applyFont="1" applyFill="1" applyBorder="1" applyAlignment="1">
      <alignment horizontal="center"/>
    </xf>
    <xf numFmtId="43" fontId="1" fillId="0" borderId="0" xfId="1" applyNumberFormat="1" applyFill="1" applyAlignment="1">
      <alignment horizontal="left" indent="1"/>
    </xf>
    <xf numFmtId="164" fontId="0" fillId="0" borderId="0" xfId="0" applyNumberFormat="1" applyFill="1" applyBorder="1"/>
    <xf numFmtId="167" fontId="1" fillId="0" borderId="0" xfId="1" applyNumberFormat="1" applyFill="1" applyBorder="1"/>
    <xf numFmtId="0" fontId="8" fillId="0" borderId="0" xfId="0" applyFont="1" applyFill="1"/>
    <xf numFmtId="169" fontId="0" fillId="0" borderId="0" xfId="0" applyNumberFormat="1" applyFill="1" applyAlignment="1"/>
    <xf numFmtId="0" fontId="5" fillId="0" borderId="3" xfId="0" applyFont="1" applyFill="1" applyBorder="1" applyAlignment="1">
      <alignment horizontal="right" wrapText="1"/>
    </xf>
    <xf numFmtId="0" fontId="5" fillId="0" borderId="3" xfId="0" applyFont="1" applyFill="1" applyBorder="1" applyAlignment="1">
      <alignment horizontal="right"/>
    </xf>
    <xf numFmtId="0" fontId="5" fillId="0" borderId="3" xfId="0" applyFont="1" applyFill="1" applyBorder="1"/>
    <xf numFmtId="168" fontId="4" fillId="0" borderId="0" xfId="1" applyNumberFormat="1" applyFont="1" applyFill="1"/>
    <xf numFmtId="168" fontId="5" fillId="0" borderId="0" xfId="1" applyNumberFormat="1" applyFont="1" applyFill="1"/>
    <xf numFmtId="168" fontId="4" fillId="0" borderId="0" xfId="1" applyNumberFormat="1" applyFont="1" applyFill="1" applyBorder="1"/>
    <xf numFmtId="168" fontId="5" fillId="0" borderId="3" xfId="1" applyNumberFormat="1" applyFont="1" applyFill="1" applyBorder="1"/>
    <xf numFmtId="0" fontId="3" fillId="0" borderId="0" xfId="0" applyFont="1" applyFill="1" applyBorder="1" applyAlignment="1"/>
    <xf numFmtId="168" fontId="0" fillId="0" borderId="0" xfId="0" applyNumberFormat="1" applyFill="1"/>
    <xf numFmtId="167" fontId="0" fillId="0" borderId="0" xfId="0" applyNumberFormat="1" applyFill="1"/>
    <xf numFmtId="43" fontId="0" fillId="0" borderId="0" xfId="0" applyNumberFormat="1" applyFill="1"/>
    <xf numFmtId="9" fontId="1" fillId="0" borderId="0" xfId="2" applyFill="1" applyBorder="1"/>
    <xf numFmtId="0" fontId="0" fillId="0" borderId="0" xfId="0" applyFill="1" applyAlignment="1">
      <alignment horizontal="right"/>
    </xf>
    <xf numFmtId="172" fontId="0" fillId="0" borderId="0" xfId="0" applyNumberFormat="1" applyFill="1"/>
    <xf numFmtId="0" fontId="5" fillId="0" borderId="0" xfId="0" applyFont="1" applyFill="1" applyBorder="1" applyAlignment="1">
      <alignment horizontal="centerContinuous" vertical="center"/>
    </xf>
    <xf numFmtId="0" fontId="0" fillId="0" borderId="0" xfId="0" applyFill="1" applyBorder="1" applyAlignment="1">
      <alignment horizontal="centerContinuous"/>
    </xf>
    <xf numFmtId="43" fontId="1" fillId="0" borderId="0" xfId="1" applyNumberFormat="1" applyFill="1" applyBorder="1" applyAlignment="1">
      <alignment horizontal="left" indent="1"/>
    </xf>
    <xf numFmtId="43" fontId="0" fillId="0" borderId="0" xfId="1" applyFont="1" applyFill="1" applyBorder="1"/>
    <xf numFmtId="43" fontId="12" fillId="0" borderId="0" xfId="0" applyNumberFormat="1" applyFont="1" applyFill="1"/>
    <xf numFmtId="0" fontId="3" fillId="0" borderId="0" xfId="0" applyFont="1" applyFill="1" applyBorder="1" applyAlignment="1">
      <alignment horizontal="center"/>
    </xf>
    <xf numFmtId="169" fontId="0" fillId="0" borderId="0" xfId="0" applyNumberFormat="1" applyFill="1" applyAlignment="1">
      <alignment horizontal="center"/>
    </xf>
    <xf numFmtId="0" fontId="3" fillId="0" borderId="0" xfId="0" applyFont="1" applyFill="1" applyBorder="1" applyAlignment="1">
      <alignment horizontal="center"/>
    </xf>
    <xf numFmtId="0" fontId="5"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xf>
    <xf numFmtId="0" fontId="5" fillId="0" borderId="0" xfId="0" applyFont="1" applyFill="1" applyBorder="1" applyAlignment="1">
      <alignment horizontal="left"/>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xf>
    <xf numFmtId="0" fontId="4" fillId="0" borderId="0" xfId="0" applyFont="1" applyFill="1" applyBorder="1"/>
    <xf numFmtId="0" fontId="11" fillId="0" borderId="0" xfId="0" applyFont="1" applyFill="1" applyBorder="1"/>
    <xf numFmtId="0" fontId="4" fillId="0" borderId="0" xfId="0" applyFont="1" applyFill="1"/>
    <xf numFmtId="0" fontId="5" fillId="0" borderId="0" xfId="0" applyFont="1" applyFill="1"/>
    <xf numFmtId="43" fontId="4" fillId="0" borderId="0" xfId="1" applyFont="1" applyFill="1"/>
    <xf numFmtId="0" fontId="4" fillId="0" borderId="0" xfId="0" applyFont="1" applyFill="1" applyAlignment="1"/>
    <xf numFmtId="0" fontId="6" fillId="0" borderId="0" xfId="0" applyFont="1" applyFill="1" applyAlignment="1">
      <alignment horizontal="left"/>
    </xf>
    <xf numFmtId="0" fontId="3" fillId="0" borderId="2" xfId="0" applyFont="1" applyFill="1" applyBorder="1" applyAlignment="1">
      <alignment horizontal="center"/>
    </xf>
    <xf numFmtId="0" fontId="9" fillId="0" borderId="2" xfId="0" applyFont="1" applyFill="1" applyBorder="1" applyAlignment="1">
      <alignment horizontal="right"/>
    </xf>
    <xf numFmtId="168" fontId="5" fillId="0" borderId="0" xfId="0" applyNumberFormat="1" applyFont="1" applyFill="1"/>
    <xf numFmtId="49" fontId="13" fillId="0" borderId="0" xfId="0" applyNumberFormat="1" applyFont="1" applyFill="1" applyBorder="1" applyAlignment="1">
      <alignment horizontal="right"/>
    </xf>
    <xf numFmtId="168" fontId="4" fillId="0" borderId="0" xfId="1" applyNumberFormat="1" applyFont="1" applyFill="1" applyAlignment="1">
      <alignment horizontal="center"/>
    </xf>
    <xf numFmtId="0" fontId="4" fillId="0" borderId="0" xfId="0" applyFont="1" applyFill="1" applyBorder="1" applyAlignment="1"/>
    <xf numFmtId="0" fontId="12" fillId="0" borderId="0" xfId="0" applyFont="1" applyFill="1"/>
    <xf numFmtId="168" fontId="12" fillId="0" borderId="0" xfId="1" applyNumberFormat="1" applyFont="1" applyFill="1"/>
    <xf numFmtId="168" fontId="13" fillId="0" borderId="0" xfId="1" applyNumberFormat="1" applyFont="1" applyFill="1"/>
    <xf numFmtId="0" fontId="13" fillId="0" borderId="0" xfId="0" applyFont="1" applyFill="1"/>
    <xf numFmtId="49" fontId="5" fillId="0" borderId="0" xfId="0" applyNumberFormat="1" applyFont="1" applyFill="1" applyBorder="1"/>
    <xf numFmtId="0" fontId="9" fillId="0" borderId="0" xfId="0" applyFont="1" applyFill="1" applyBorder="1" applyAlignment="1">
      <alignment horizontal="left"/>
    </xf>
    <xf numFmtId="3" fontId="5" fillId="0" borderId="0" xfId="0" applyNumberFormat="1" applyFont="1" applyFill="1" applyBorder="1"/>
    <xf numFmtId="0" fontId="5" fillId="0" borderId="3" xfId="0" applyFont="1" applyFill="1" applyBorder="1" applyAlignment="1">
      <alignment horizontal="left"/>
    </xf>
    <xf numFmtId="0" fontId="4" fillId="0" borderId="0" xfId="0" applyFont="1" applyFill="1" applyBorder="1" applyAlignment="1">
      <alignment horizontal="left"/>
    </xf>
    <xf numFmtId="0" fontId="0" fillId="0" borderId="0" xfId="0" applyFill="1" applyBorder="1" applyAlignment="1">
      <alignment horizontal="left"/>
    </xf>
    <xf numFmtId="0" fontId="10" fillId="0" borderId="2" xfId="0" applyFont="1" applyFill="1" applyBorder="1" applyAlignment="1">
      <alignment horizontal="center"/>
    </xf>
    <xf numFmtId="0" fontId="9" fillId="0" borderId="0" xfId="0" applyFont="1" applyFill="1" applyBorder="1" applyAlignment="1">
      <alignment horizontal="right"/>
    </xf>
    <xf numFmtId="0" fontId="5" fillId="0" borderId="0" xfId="0" applyFont="1" applyFill="1" applyBorder="1"/>
    <xf numFmtId="0" fontId="3" fillId="0" borderId="1" xfId="0" applyFont="1" applyFill="1" applyBorder="1" applyAlignment="1">
      <alignment horizontal="left" wrapText="1"/>
    </xf>
    <xf numFmtId="0" fontId="5" fillId="0" borderId="0" xfId="0" applyFont="1" applyFill="1" applyBorder="1" applyAlignment="1">
      <alignment horizontal="right" wrapText="1"/>
    </xf>
    <xf numFmtId="0" fontId="5" fillId="0" borderId="0" xfId="0" applyFont="1" applyFill="1" applyBorder="1" applyAlignment="1">
      <alignment horizontal="right"/>
    </xf>
    <xf numFmtId="168" fontId="5" fillId="0" borderId="0" xfId="1" applyNumberFormat="1" applyFont="1" applyFill="1" applyAlignment="1">
      <alignment horizontal="center"/>
    </xf>
    <xf numFmtId="49" fontId="12" fillId="0" borderId="0" xfId="0" applyNumberFormat="1" applyFont="1" applyFill="1" applyBorder="1" applyAlignment="1">
      <alignment horizontal="right"/>
    </xf>
    <xf numFmtId="168" fontId="5" fillId="0" borderId="0" xfId="1" applyNumberFormat="1" applyFont="1" applyFill="1" applyBorder="1"/>
    <xf numFmtId="49" fontId="5" fillId="0" borderId="0" xfId="0" applyNumberFormat="1" applyFont="1" applyFill="1" applyBorder="1" applyAlignment="1">
      <alignment horizontal="left"/>
    </xf>
    <xf numFmtId="0" fontId="12" fillId="0" borderId="0" xfId="0" applyFont="1" applyFill="1" applyBorder="1"/>
    <xf numFmtId="0" fontId="9" fillId="0" borderId="0" xfId="0" applyFont="1" applyFill="1" applyBorder="1"/>
    <xf numFmtId="0" fontId="9" fillId="0" borderId="0" xfId="0" applyFont="1" applyFill="1" applyAlignment="1">
      <alignment horizontal="right"/>
    </xf>
    <xf numFmtId="171" fontId="5" fillId="0" borderId="0" xfId="0" applyNumberFormat="1" applyFont="1" applyFill="1"/>
    <xf numFmtId="171" fontId="12" fillId="0" borderId="0" xfId="0" applyNumberFormat="1" applyFont="1" applyFill="1"/>
    <xf numFmtId="49" fontId="12" fillId="0" borderId="0" xfId="0" applyNumberFormat="1" applyFont="1" applyFill="1" applyBorder="1"/>
    <xf numFmtId="171" fontId="14" fillId="0" borderId="0" xfId="0" applyNumberFormat="1" applyFont="1" applyFill="1"/>
    <xf numFmtId="171" fontId="5" fillId="0" borderId="0" xfId="0" applyNumberFormat="1" applyFont="1" applyFill="1" applyBorder="1"/>
    <xf numFmtId="171" fontId="5" fillId="0" borderId="2" xfId="0" applyNumberFormat="1" applyFont="1" applyFill="1" applyBorder="1"/>
    <xf numFmtId="0" fontId="5" fillId="0" borderId="2" xfId="0" applyFont="1" applyFill="1" applyBorder="1" applyAlignment="1">
      <alignment horizontal="center"/>
    </xf>
    <xf numFmtId="0" fontId="5" fillId="0" borderId="1" xfId="0" applyFont="1" applyFill="1" applyBorder="1" applyAlignment="1">
      <alignment horizontal="center" wrapText="1"/>
    </xf>
    <xf numFmtId="0" fontId="4" fillId="0" borderId="0" xfId="0" applyFont="1" applyFill="1" applyBorder="1" applyAlignment="1">
      <alignment horizontal="left"/>
    </xf>
    <xf numFmtId="0" fontId="3" fillId="0" borderId="0" xfId="0" applyFont="1" applyFill="1" applyBorder="1" applyAlignment="1">
      <alignment horizontal="center"/>
    </xf>
    <xf numFmtId="0" fontId="3" fillId="0" borderId="2" xfId="0" applyFont="1" applyFill="1" applyBorder="1" applyAlignment="1">
      <alignment horizontal="center"/>
    </xf>
    <xf numFmtId="169" fontId="0" fillId="0" borderId="0" xfId="0" applyNumberFormat="1" applyFill="1" applyAlignment="1">
      <alignment horizontal="center"/>
    </xf>
    <xf numFmtId="0" fontId="4" fillId="0" borderId="2" xfId="0" applyFont="1" applyFill="1" applyBorder="1" applyAlignment="1">
      <alignment horizontal="right"/>
    </xf>
    <xf numFmtId="167" fontId="5" fillId="0" borderId="3" xfId="1" applyNumberFormat="1" applyFont="1" applyFill="1" applyBorder="1"/>
    <xf numFmtId="0" fontId="5" fillId="0" borderId="3" xfId="0" applyFont="1" applyFill="1" applyBorder="1" applyAlignment="1">
      <alignment horizontal="right" vertical="top"/>
    </xf>
    <xf numFmtId="0" fontId="5" fillId="0" borderId="3" xfId="1" applyNumberFormat="1" applyFont="1" applyFill="1" applyBorder="1" applyAlignment="1">
      <alignment horizontal="right" vertical="top"/>
    </xf>
    <xf numFmtId="167" fontId="4" fillId="0" borderId="0" xfId="1" applyNumberFormat="1" applyFont="1" applyFill="1" applyBorder="1"/>
    <xf numFmtId="167" fontId="4" fillId="0" borderId="0" xfId="1" applyNumberFormat="1" applyFont="1" applyFill="1" applyBorder="1" applyAlignment="1">
      <alignment horizontal="left" wrapText="1"/>
    </xf>
    <xf numFmtId="167" fontId="5" fillId="0" borderId="0" xfId="1" applyNumberFormat="1" applyFont="1" applyFill="1" applyBorder="1"/>
    <xf numFmtId="1" fontId="5" fillId="0" borderId="3" xfId="0" applyNumberFormat="1" applyFont="1" applyFill="1" applyBorder="1" applyAlignment="1">
      <alignment horizontal="right"/>
    </xf>
    <xf numFmtId="0" fontId="4" fillId="0" borderId="2" xfId="0" applyFont="1" applyFill="1" applyBorder="1" applyAlignment="1">
      <alignment horizontal="left"/>
    </xf>
    <xf numFmtId="0" fontId="0" fillId="0" borderId="1" xfId="0" applyFill="1" applyBorder="1"/>
    <xf numFmtId="0" fontId="5" fillId="0" borderId="2" xfId="0" applyFont="1" applyFill="1" applyBorder="1" applyAlignment="1">
      <alignment horizontal="right" vertical="top"/>
    </xf>
    <xf numFmtId="49" fontId="5" fillId="0" borderId="2" xfId="1" applyNumberFormat="1" applyFont="1" applyFill="1" applyBorder="1" applyAlignment="1">
      <alignment horizontal="right"/>
    </xf>
    <xf numFmtId="168" fontId="4" fillId="0" borderId="0" xfId="1" applyNumberFormat="1" applyFont="1" applyFill="1" applyBorder="1" applyAlignment="1">
      <alignment horizontal="center"/>
    </xf>
    <xf numFmtId="170" fontId="4" fillId="0" borderId="0" xfId="1" applyNumberFormat="1" applyFont="1" applyFill="1" applyBorder="1" applyAlignment="1">
      <alignment horizontal="right"/>
    </xf>
    <xf numFmtId="39" fontId="4" fillId="0" borderId="0" xfId="1" applyNumberFormat="1" applyFont="1" applyFill="1" applyBorder="1" applyAlignment="1">
      <alignment horizontal="right"/>
    </xf>
    <xf numFmtId="170" fontId="5" fillId="0" borderId="3" xfId="1" applyNumberFormat="1" applyFont="1" applyFill="1" applyBorder="1" applyAlignment="1">
      <alignment horizontal="right"/>
    </xf>
    <xf numFmtId="0" fontId="3" fillId="0" borderId="0" xfId="0" applyFont="1" applyFill="1" applyBorder="1" applyAlignment="1">
      <alignment horizontal="center" shrinkToFit="1"/>
    </xf>
    <xf numFmtId="0" fontId="5" fillId="0" borderId="1" xfId="0" applyFont="1" applyFill="1" applyBorder="1" applyAlignment="1">
      <alignment horizontal="center"/>
    </xf>
    <xf numFmtId="0" fontId="5" fillId="0" borderId="2" xfId="0" applyFont="1" applyFill="1" applyBorder="1" applyAlignment="1">
      <alignment horizontal="center"/>
    </xf>
    <xf numFmtId="0" fontId="4" fillId="0" borderId="0" xfId="0" applyFont="1" applyFill="1" applyBorder="1" applyAlignment="1">
      <alignment horizontal="justify" wrapText="1"/>
    </xf>
    <xf numFmtId="0" fontId="0" fillId="0" borderId="0" xfId="0" applyFill="1" applyAlignment="1">
      <alignment horizontal="justify" wrapText="1"/>
    </xf>
    <xf numFmtId="0" fontId="0" fillId="0" borderId="0" xfId="0" applyFill="1" applyAlignment="1">
      <alignment wrapText="1"/>
    </xf>
    <xf numFmtId="0" fontId="4" fillId="0" borderId="0" xfId="0" applyFont="1" applyFill="1" applyBorder="1" applyAlignment="1">
      <alignment horizontal="left"/>
    </xf>
    <xf numFmtId="0" fontId="13" fillId="0" borderId="0" xfId="0" applyFont="1" applyFill="1" applyAlignment="1">
      <alignment horizontal="left"/>
    </xf>
    <xf numFmtId="0" fontId="5" fillId="0" borderId="3"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center"/>
    </xf>
    <xf numFmtId="0" fontId="0" fillId="0" borderId="0" xfId="0" applyFill="1" applyAlignment="1"/>
    <xf numFmtId="0" fontId="3" fillId="0" borderId="2" xfId="0" applyFont="1" applyFill="1" applyBorder="1" applyAlignment="1">
      <alignment horizontal="center"/>
    </xf>
    <xf numFmtId="0" fontId="3" fillId="0" borderId="3" xfId="0" applyFont="1" applyFill="1" applyBorder="1" applyAlignment="1">
      <alignment horizontal="left" wrapText="1"/>
    </xf>
    <xf numFmtId="164" fontId="5" fillId="0" borderId="1" xfId="1" applyNumberFormat="1" applyFont="1" applyFill="1" applyBorder="1" applyAlignment="1">
      <alignment horizontal="left"/>
    </xf>
    <xf numFmtId="49" fontId="5" fillId="0" borderId="0" xfId="0" applyNumberFormat="1" applyFont="1" applyFill="1" applyBorder="1" applyAlignment="1">
      <alignment horizontal="left"/>
    </xf>
    <xf numFmtId="164" fontId="5" fillId="0" borderId="0" xfId="1" applyNumberFormat="1" applyFont="1" applyFill="1" applyBorder="1" applyAlignment="1">
      <alignment horizontal="left"/>
    </xf>
    <xf numFmtId="0" fontId="5" fillId="0" borderId="2" xfId="0" applyFont="1" applyFill="1" applyBorder="1" applyAlignment="1">
      <alignment horizontal="left"/>
    </xf>
    <xf numFmtId="0" fontId="4" fillId="0" borderId="1" xfId="0" applyFont="1" applyFill="1" applyBorder="1" applyAlignment="1">
      <alignment horizontal="center"/>
    </xf>
    <xf numFmtId="0" fontId="3" fillId="0" borderId="0" xfId="0" applyFont="1" applyFill="1" applyBorder="1" applyAlignment="1">
      <alignment horizontal="center" vertical="center"/>
    </xf>
    <xf numFmtId="167" fontId="0" fillId="0" borderId="0" xfId="1" applyNumberFormat="1" applyFont="1" applyFill="1" applyBorder="1"/>
    <xf numFmtId="167" fontId="0" fillId="0" borderId="0" xfId="0" applyNumberFormat="1" applyFill="1" applyBorder="1"/>
    <xf numFmtId="165" fontId="0" fillId="0" borderId="0" xfId="0" applyNumberFormat="1" applyFill="1" applyBorder="1"/>
    <xf numFmtId="49" fontId="5" fillId="0" borderId="0" xfId="1" applyNumberFormat="1" applyFont="1" applyFill="1" applyBorder="1" applyAlignment="1">
      <alignment horizontal="center"/>
    </xf>
    <xf numFmtId="171" fontId="0" fillId="0" borderId="0" xfId="0" applyNumberFormat="1" applyFill="1" applyBorder="1"/>
    <xf numFmtId="43" fontId="0" fillId="0" borderId="0" xfId="0" applyNumberFormat="1" applyFill="1" applyBorder="1"/>
    <xf numFmtId="0" fontId="2" fillId="0" borderId="0" xfId="0" applyFont="1" applyFill="1" applyBorder="1" applyAlignment="1">
      <alignment horizontal="right"/>
    </xf>
    <xf numFmtId="0" fontId="8" fillId="0" borderId="0" xfId="0" applyFont="1" applyFill="1" applyBorder="1"/>
    <xf numFmtId="0" fontId="0" fillId="0" borderId="0" xfId="0" applyFill="1" applyBorder="1" applyAlignment="1"/>
    <xf numFmtId="174" fontId="0" fillId="0" borderId="0" xfId="0" applyNumberFormat="1" applyFill="1" applyBorder="1"/>
    <xf numFmtId="173" fontId="0" fillId="0" borderId="0" xfId="0" applyNumberFormat="1" applyFill="1" applyBorder="1"/>
    <xf numFmtId="4" fontId="0" fillId="0" borderId="0" xfId="0" applyNumberFormat="1" applyFill="1" applyBorder="1"/>
    <xf numFmtId="169" fontId="0" fillId="0" borderId="0" xfId="0" applyNumberFormat="1" applyFill="1" applyBorder="1" applyAlignment="1">
      <alignment horizontal="centerContinuous"/>
    </xf>
    <xf numFmtId="169" fontId="0" fillId="0" borderId="0" xfId="0" applyNumberFormat="1" applyFill="1" applyBorder="1" applyAlignment="1"/>
    <xf numFmtId="168" fontId="0" fillId="0" borderId="0" xfId="1" applyNumberFormat="1"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Chart 8.01: Per Capita GDP at Current Prices, 2013-2022</a:t>
            </a:r>
          </a:p>
        </c:rich>
      </c:tx>
      <c:layout>
        <c:manualLayout>
          <c:xMode val="edge"/>
          <c:yMode val="edge"/>
          <c:x val="0.19193832478257292"/>
          <c:y val="3.2432432432432434E-2"/>
        </c:manualLayout>
      </c:layout>
      <c:overlay val="0"/>
      <c:spPr>
        <a:noFill/>
        <a:ln w="25400">
          <a:noFill/>
        </a:ln>
      </c:spPr>
    </c:title>
    <c:autoTitleDeleted val="0"/>
    <c:plotArea>
      <c:layout>
        <c:manualLayout>
          <c:layoutTarget val="inner"/>
          <c:xMode val="edge"/>
          <c:yMode val="edge"/>
          <c:x val="0.10407607172269161"/>
          <c:y val="8.4227459928419318E-2"/>
          <c:w val="0.85024949455481214"/>
          <c:h val="0.73175626386626524"/>
        </c:manualLayout>
      </c:layout>
      <c:barChart>
        <c:barDir val="col"/>
        <c:grouping val="clustered"/>
        <c:varyColors val="0"/>
        <c:ser>
          <c:idx val="0"/>
          <c:order val="0"/>
          <c:spPr>
            <a:solidFill>
              <a:schemeClr val="accent1">
                <a:lumMod val="60000"/>
                <a:lumOff val="40000"/>
              </a:schemeClr>
            </a:solidFill>
            <a:ln w="12700">
              <a:solidFill>
                <a:srgbClr val="000000"/>
              </a:solidFill>
              <a:prstDash val="solid"/>
            </a:ln>
          </c:spPr>
          <c:invertIfNegative val="0"/>
          <c:dLbls>
            <c:numFmt formatCode="#,##0.0" sourceLinked="0"/>
            <c:spPr>
              <a:noFill/>
              <a:ln w="25400">
                <a:noFill/>
              </a:ln>
            </c:spPr>
            <c:txPr>
              <a:bodyPr/>
              <a:lstStyle/>
              <a:p>
                <a:pPr>
                  <a:defRPr sz="9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'8.01'!$C$17:$C$26</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'8.01'!$F$17:$F$26</c:f>
              <c:numCache>
                <c:formatCode>#,##0.0</c:formatCode>
                <c:ptCount val="10"/>
                <c:pt idx="0">
                  <c:v>65283.558532565068</c:v>
                </c:pt>
                <c:pt idx="1">
                  <c:v>66716.312104268582</c:v>
                </c:pt>
                <c:pt idx="2">
                  <c:v>66438.463420742657</c:v>
                </c:pt>
                <c:pt idx="3">
                  <c:v>66705</c:v>
                </c:pt>
                <c:pt idx="4">
                  <c:v>68212.3</c:v>
                </c:pt>
                <c:pt idx="5">
                  <c:v>71537.8</c:v>
                </c:pt>
                <c:pt idx="6">
                  <c:v>74742.795153399886</c:v>
                </c:pt>
                <c:pt idx="7">
                  <c:v>72446.842371723484</c:v>
                </c:pt>
                <c:pt idx="8">
                  <c:v>74181.192293628352</c:v>
                </c:pt>
                <c:pt idx="9">
                  <c:v>72612</c:v>
                </c:pt>
              </c:numCache>
            </c:numRef>
          </c:val>
          <c:extLst>
            <c:ext xmlns:c16="http://schemas.microsoft.com/office/drawing/2014/chart" uri="{C3380CC4-5D6E-409C-BE32-E72D297353CC}">
              <c16:uniqueId val="{00000000-2FA1-4712-872D-9C109F2D3714}"/>
            </c:ext>
          </c:extLst>
        </c:ser>
        <c:dLbls>
          <c:showLegendKey val="0"/>
          <c:showVal val="0"/>
          <c:showCatName val="0"/>
          <c:showSerName val="0"/>
          <c:showPercent val="0"/>
          <c:showBubbleSize val="0"/>
        </c:dLbls>
        <c:gapWidth val="150"/>
        <c:axId val="348660928"/>
        <c:axId val="347845904"/>
      </c:barChart>
      <c:catAx>
        <c:axId val="34866092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US"/>
                  <a:t>Year</a:t>
                </a:r>
              </a:p>
            </c:rich>
          </c:tx>
          <c:layout>
            <c:manualLayout>
              <c:xMode val="edge"/>
              <c:yMode val="edge"/>
              <c:x val="0.51154526415905321"/>
              <c:y val="0.902703837695963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347845904"/>
        <c:crosses val="autoZero"/>
        <c:auto val="1"/>
        <c:lblAlgn val="ctr"/>
        <c:lblOffset val="100"/>
        <c:tickLblSkip val="1"/>
        <c:tickMarkSkip val="1"/>
        <c:noMultiLvlLbl val="0"/>
      </c:catAx>
      <c:valAx>
        <c:axId val="347845904"/>
        <c:scaling>
          <c:orientation val="minMax"/>
          <c:min val="61000"/>
        </c:scaling>
        <c:delete val="0"/>
        <c:axPos val="l"/>
        <c:title>
          <c:tx>
            <c:rich>
              <a:bodyPr/>
              <a:lstStyle/>
              <a:p>
                <a:pPr>
                  <a:defRPr sz="1000" b="1" i="0" u="none" strike="noStrike" baseline="0">
                    <a:solidFill>
                      <a:srgbClr val="000000"/>
                    </a:solidFill>
                    <a:latin typeface="Calibri"/>
                    <a:ea typeface="Calibri"/>
                    <a:cs typeface="Calibri"/>
                  </a:defRPr>
                </a:pPr>
                <a:r>
                  <a:rPr lang="en-US"/>
                  <a:t>CI $</a:t>
                </a:r>
              </a:p>
            </c:rich>
          </c:tx>
          <c:layout>
            <c:manualLayout>
              <c:xMode val="edge"/>
              <c:yMode val="edge"/>
              <c:x val="1.8914506430932187E-3"/>
              <c:y val="0.422980730180090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348660928"/>
        <c:crosses val="autoZero"/>
        <c:crossBetween val="between"/>
      </c:valAx>
      <c:spPr>
        <a:solidFill>
          <a:schemeClr val="bg1">
            <a:lumMod val="85000"/>
          </a:schemeClr>
        </a:solidFill>
        <a:ln w="12700">
          <a:solidFill>
            <a:srgbClr val="808080"/>
          </a:solidFill>
          <a:prstDash val="solid"/>
        </a:ln>
      </c:spPr>
    </c:plotArea>
    <c:plotVisOnly val="1"/>
    <c:dispBlanksAs val="gap"/>
    <c:showDLblsOverMax val="0"/>
  </c:chart>
  <c:spPr>
    <a:solidFill>
      <a:schemeClr val="bg1"/>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228600</xdr:colOff>
      <xdr:row>3</xdr:row>
      <xdr:rowOff>104775</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82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601756</xdr:colOff>
      <xdr:row>30</xdr:row>
      <xdr:rowOff>171452</xdr:rowOff>
    </xdr:from>
    <xdr:to>
      <xdr:col>8</xdr:col>
      <xdr:colOff>219075</xdr:colOff>
      <xdr:row>51</xdr:row>
      <xdr:rowOff>57150</xdr:rowOff>
    </xdr:to>
    <xdr:graphicFrame macro="">
      <xdr:nvGraphicFramePr>
        <xdr:cNvPr id="4" name="Chart 2">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4</xdr:row>
      <xdr:rowOff>19050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9524</xdr:rowOff>
    </xdr:from>
    <xdr:to>
      <xdr:col>1</xdr:col>
      <xdr:colOff>419100</xdr:colOff>
      <xdr:row>4</xdr:row>
      <xdr:rowOff>106891</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9524"/>
          <a:ext cx="942976"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85725</xdr:rowOff>
    </xdr:from>
    <xdr:to>
      <xdr:col>1</xdr:col>
      <xdr:colOff>142875</xdr:colOff>
      <xdr:row>3</xdr:row>
      <xdr:rowOff>47625</xdr:rowOff>
    </xdr:to>
    <xdr:pic>
      <xdr:nvPicPr>
        <xdr:cNvPr id="4" name="Picture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7524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285751</xdr:colOff>
      <xdr:row>4</xdr:row>
      <xdr:rowOff>19707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95351" cy="781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D65"/>
  <sheetViews>
    <sheetView tabSelected="1" zoomScaleNormal="100" zoomScaleSheetLayoutView="85" workbookViewId="0">
      <selection activeCell="I4" sqref="I4"/>
    </sheetView>
  </sheetViews>
  <sheetFormatPr defaultRowHeight="15" x14ac:dyDescent="0.25"/>
  <cols>
    <col min="1" max="1" width="9.140625" style="6"/>
    <col min="2" max="2" width="9.5703125" style="5" customWidth="1"/>
    <col min="3" max="3" width="9.7109375" style="6" customWidth="1"/>
    <col min="4" max="4" width="13.7109375" style="6" customWidth="1"/>
    <col min="5" max="5" width="17.85546875" style="6" customWidth="1"/>
    <col min="6" max="6" width="15" style="6" customWidth="1"/>
    <col min="7" max="7" width="15.42578125" style="6" customWidth="1"/>
    <col min="8" max="8" width="18" style="6" customWidth="1"/>
    <col min="9" max="9" width="25.85546875" style="5" customWidth="1"/>
    <col min="10" max="10" width="10" style="5" customWidth="1"/>
    <col min="11" max="11" width="14.7109375" style="5" customWidth="1"/>
    <col min="12" max="14" width="11" style="5" customWidth="1"/>
    <col min="15" max="15" width="11.140625" style="5" customWidth="1"/>
    <col min="16" max="16" width="10.28515625" style="5" customWidth="1"/>
    <col min="17" max="19" width="9.140625" style="5" customWidth="1"/>
    <col min="20" max="20" width="9.140625" style="5"/>
    <col min="21" max="32" width="13.28515625" style="6" bestFit="1" customWidth="1"/>
    <col min="33" max="257" width="9.140625" style="6"/>
    <col min="258" max="258" width="7.7109375" style="6" customWidth="1"/>
    <col min="259" max="259" width="9.5703125" style="6" customWidth="1"/>
    <col min="260" max="260" width="13.42578125" style="6" customWidth="1"/>
    <col min="261" max="261" width="17.5703125" style="6" customWidth="1"/>
    <col min="262" max="262" width="14.42578125" style="6" customWidth="1"/>
    <col min="263" max="263" width="0" style="6" hidden="1" customWidth="1"/>
    <col min="264" max="264" width="15.140625" style="6" customWidth="1"/>
    <col min="265" max="265" width="18.85546875" style="6" customWidth="1"/>
    <col min="266" max="266" width="10" style="6" customWidth="1"/>
    <col min="267" max="267" width="14.7109375" style="6" customWidth="1"/>
    <col min="268" max="269" width="11" style="6" bestFit="1" customWidth="1"/>
    <col min="270" max="270" width="11" style="6" customWidth="1"/>
    <col min="271" max="271" width="11.140625" style="6" bestFit="1" customWidth="1"/>
    <col min="272" max="272" width="10.28515625" style="6" bestFit="1" customWidth="1"/>
    <col min="273" max="513" width="9.140625" style="6"/>
    <col min="514" max="514" width="7.7109375" style="6" customWidth="1"/>
    <col min="515" max="515" width="9.5703125" style="6" customWidth="1"/>
    <col min="516" max="516" width="13.42578125" style="6" customWidth="1"/>
    <col min="517" max="517" width="17.5703125" style="6" customWidth="1"/>
    <col min="518" max="518" width="14.42578125" style="6" customWidth="1"/>
    <col min="519" max="519" width="0" style="6" hidden="1" customWidth="1"/>
    <col min="520" max="520" width="15.140625" style="6" customWidth="1"/>
    <col min="521" max="521" width="18.85546875" style="6" customWidth="1"/>
    <col min="522" max="522" width="10" style="6" customWidth="1"/>
    <col min="523" max="523" width="14.7109375" style="6" customWidth="1"/>
    <col min="524" max="525" width="11" style="6" bestFit="1" customWidth="1"/>
    <col min="526" max="526" width="11" style="6" customWidth="1"/>
    <col min="527" max="527" width="11.140625" style="6" bestFit="1" customWidth="1"/>
    <col min="528" max="528" width="10.28515625" style="6" bestFit="1" customWidth="1"/>
    <col min="529" max="769" width="9.140625" style="6"/>
    <col min="770" max="770" width="7.7109375" style="6" customWidth="1"/>
    <col min="771" max="771" width="9.5703125" style="6" customWidth="1"/>
    <col min="772" max="772" width="13.42578125" style="6" customWidth="1"/>
    <col min="773" max="773" width="17.5703125" style="6" customWidth="1"/>
    <col min="774" max="774" width="14.42578125" style="6" customWidth="1"/>
    <col min="775" max="775" width="0" style="6" hidden="1" customWidth="1"/>
    <col min="776" max="776" width="15.140625" style="6" customWidth="1"/>
    <col min="777" max="777" width="18.85546875" style="6" customWidth="1"/>
    <col min="778" max="778" width="10" style="6" customWidth="1"/>
    <col min="779" max="779" width="14.7109375" style="6" customWidth="1"/>
    <col min="780" max="781" width="11" style="6" bestFit="1" customWidth="1"/>
    <col min="782" max="782" width="11" style="6" customWidth="1"/>
    <col min="783" max="783" width="11.140625" style="6" bestFit="1" customWidth="1"/>
    <col min="784" max="784" width="10.28515625" style="6" bestFit="1" customWidth="1"/>
    <col min="785" max="1025" width="9.140625" style="6"/>
    <col min="1026" max="1026" width="7.7109375" style="6" customWidth="1"/>
    <col min="1027" max="1027" width="9.5703125" style="6" customWidth="1"/>
    <col min="1028" max="1028" width="13.42578125" style="6" customWidth="1"/>
    <col min="1029" max="1029" width="17.5703125" style="6" customWidth="1"/>
    <col min="1030" max="1030" width="14.42578125" style="6" customWidth="1"/>
    <col min="1031" max="1031" width="0" style="6" hidden="1" customWidth="1"/>
    <col min="1032" max="1032" width="15.140625" style="6" customWidth="1"/>
    <col min="1033" max="1033" width="18.85546875" style="6" customWidth="1"/>
    <col min="1034" max="1034" width="10" style="6" customWidth="1"/>
    <col min="1035" max="1035" width="14.7109375" style="6" customWidth="1"/>
    <col min="1036" max="1037" width="11" style="6" bestFit="1" customWidth="1"/>
    <col min="1038" max="1038" width="11" style="6" customWidth="1"/>
    <col min="1039" max="1039" width="11.140625" style="6" bestFit="1" customWidth="1"/>
    <col min="1040" max="1040" width="10.28515625" style="6" bestFit="1" customWidth="1"/>
    <col min="1041" max="1281" width="9.140625" style="6"/>
    <col min="1282" max="1282" width="7.7109375" style="6" customWidth="1"/>
    <col min="1283" max="1283" width="9.5703125" style="6" customWidth="1"/>
    <col min="1284" max="1284" width="13.42578125" style="6" customWidth="1"/>
    <col min="1285" max="1285" width="17.5703125" style="6" customWidth="1"/>
    <col min="1286" max="1286" width="14.42578125" style="6" customWidth="1"/>
    <col min="1287" max="1287" width="0" style="6" hidden="1" customWidth="1"/>
    <col min="1288" max="1288" width="15.140625" style="6" customWidth="1"/>
    <col min="1289" max="1289" width="18.85546875" style="6" customWidth="1"/>
    <col min="1290" max="1290" width="10" style="6" customWidth="1"/>
    <col min="1291" max="1291" width="14.7109375" style="6" customWidth="1"/>
    <col min="1292" max="1293" width="11" style="6" bestFit="1" customWidth="1"/>
    <col min="1294" max="1294" width="11" style="6" customWidth="1"/>
    <col min="1295" max="1295" width="11.140625" style="6" bestFit="1" customWidth="1"/>
    <col min="1296" max="1296" width="10.28515625" style="6" bestFit="1" customWidth="1"/>
    <col min="1297" max="1537" width="9.140625" style="6"/>
    <col min="1538" max="1538" width="7.7109375" style="6" customWidth="1"/>
    <col min="1539" max="1539" width="9.5703125" style="6" customWidth="1"/>
    <col min="1540" max="1540" width="13.42578125" style="6" customWidth="1"/>
    <col min="1541" max="1541" width="17.5703125" style="6" customWidth="1"/>
    <col min="1542" max="1542" width="14.42578125" style="6" customWidth="1"/>
    <col min="1543" max="1543" width="0" style="6" hidden="1" customWidth="1"/>
    <col min="1544" max="1544" width="15.140625" style="6" customWidth="1"/>
    <col min="1545" max="1545" width="18.85546875" style="6" customWidth="1"/>
    <col min="1546" max="1546" width="10" style="6" customWidth="1"/>
    <col min="1547" max="1547" width="14.7109375" style="6" customWidth="1"/>
    <col min="1548" max="1549" width="11" style="6" bestFit="1" customWidth="1"/>
    <col min="1550" max="1550" width="11" style="6" customWidth="1"/>
    <col min="1551" max="1551" width="11.140625" style="6" bestFit="1" customWidth="1"/>
    <col min="1552" max="1552" width="10.28515625" style="6" bestFit="1" customWidth="1"/>
    <col min="1553" max="1793" width="9.140625" style="6"/>
    <col min="1794" max="1794" width="7.7109375" style="6" customWidth="1"/>
    <col min="1795" max="1795" width="9.5703125" style="6" customWidth="1"/>
    <col min="1796" max="1796" width="13.42578125" style="6" customWidth="1"/>
    <col min="1797" max="1797" width="17.5703125" style="6" customWidth="1"/>
    <col min="1798" max="1798" width="14.42578125" style="6" customWidth="1"/>
    <col min="1799" max="1799" width="0" style="6" hidden="1" customWidth="1"/>
    <col min="1800" max="1800" width="15.140625" style="6" customWidth="1"/>
    <col min="1801" max="1801" width="18.85546875" style="6" customWidth="1"/>
    <col min="1802" max="1802" width="10" style="6" customWidth="1"/>
    <col min="1803" max="1803" width="14.7109375" style="6" customWidth="1"/>
    <col min="1804" max="1805" width="11" style="6" bestFit="1" customWidth="1"/>
    <col min="1806" max="1806" width="11" style="6" customWidth="1"/>
    <col min="1807" max="1807" width="11.140625" style="6" bestFit="1" customWidth="1"/>
    <col min="1808" max="1808" width="10.28515625" style="6" bestFit="1" customWidth="1"/>
    <col min="1809" max="2049" width="9.140625" style="6"/>
    <col min="2050" max="2050" width="7.7109375" style="6" customWidth="1"/>
    <col min="2051" max="2051" width="9.5703125" style="6" customWidth="1"/>
    <col min="2052" max="2052" width="13.42578125" style="6" customWidth="1"/>
    <col min="2053" max="2053" width="17.5703125" style="6" customWidth="1"/>
    <col min="2054" max="2054" width="14.42578125" style="6" customWidth="1"/>
    <col min="2055" max="2055" width="0" style="6" hidden="1" customWidth="1"/>
    <col min="2056" max="2056" width="15.140625" style="6" customWidth="1"/>
    <col min="2057" max="2057" width="18.85546875" style="6" customWidth="1"/>
    <col min="2058" max="2058" width="10" style="6" customWidth="1"/>
    <col min="2059" max="2059" width="14.7109375" style="6" customWidth="1"/>
    <col min="2060" max="2061" width="11" style="6" bestFit="1" customWidth="1"/>
    <col min="2062" max="2062" width="11" style="6" customWidth="1"/>
    <col min="2063" max="2063" width="11.140625" style="6" bestFit="1" customWidth="1"/>
    <col min="2064" max="2064" width="10.28515625" style="6" bestFit="1" customWidth="1"/>
    <col min="2065" max="2305" width="9.140625" style="6"/>
    <col min="2306" max="2306" width="7.7109375" style="6" customWidth="1"/>
    <col min="2307" max="2307" width="9.5703125" style="6" customWidth="1"/>
    <col min="2308" max="2308" width="13.42578125" style="6" customWidth="1"/>
    <col min="2309" max="2309" width="17.5703125" style="6" customWidth="1"/>
    <col min="2310" max="2310" width="14.42578125" style="6" customWidth="1"/>
    <col min="2311" max="2311" width="0" style="6" hidden="1" customWidth="1"/>
    <col min="2312" max="2312" width="15.140625" style="6" customWidth="1"/>
    <col min="2313" max="2313" width="18.85546875" style="6" customWidth="1"/>
    <col min="2314" max="2314" width="10" style="6" customWidth="1"/>
    <col min="2315" max="2315" width="14.7109375" style="6" customWidth="1"/>
    <col min="2316" max="2317" width="11" style="6" bestFit="1" customWidth="1"/>
    <col min="2318" max="2318" width="11" style="6" customWidth="1"/>
    <col min="2319" max="2319" width="11.140625" style="6" bestFit="1" customWidth="1"/>
    <col min="2320" max="2320" width="10.28515625" style="6" bestFit="1" customWidth="1"/>
    <col min="2321" max="2561" width="9.140625" style="6"/>
    <col min="2562" max="2562" width="7.7109375" style="6" customWidth="1"/>
    <col min="2563" max="2563" width="9.5703125" style="6" customWidth="1"/>
    <col min="2564" max="2564" width="13.42578125" style="6" customWidth="1"/>
    <col min="2565" max="2565" width="17.5703125" style="6" customWidth="1"/>
    <col min="2566" max="2566" width="14.42578125" style="6" customWidth="1"/>
    <col min="2567" max="2567" width="0" style="6" hidden="1" customWidth="1"/>
    <col min="2568" max="2568" width="15.140625" style="6" customWidth="1"/>
    <col min="2569" max="2569" width="18.85546875" style="6" customWidth="1"/>
    <col min="2570" max="2570" width="10" style="6" customWidth="1"/>
    <col min="2571" max="2571" width="14.7109375" style="6" customWidth="1"/>
    <col min="2572" max="2573" width="11" style="6" bestFit="1" customWidth="1"/>
    <col min="2574" max="2574" width="11" style="6" customWidth="1"/>
    <col min="2575" max="2575" width="11.140625" style="6" bestFit="1" customWidth="1"/>
    <col min="2576" max="2576" width="10.28515625" style="6" bestFit="1" customWidth="1"/>
    <col min="2577" max="2817" width="9.140625" style="6"/>
    <col min="2818" max="2818" width="7.7109375" style="6" customWidth="1"/>
    <col min="2819" max="2819" width="9.5703125" style="6" customWidth="1"/>
    <col min="2820" max="2820" width="13.42578125" style="6" customWidth="1"/>
    <col min="2821" max="2821" width="17.5703125" style="6" customWidth="1"/>
    <col min="2822" max="2822" width="14.42578125" style="6" customWidth="1"/>
    <col min="2823" max="2823" width="0" style="6" hidden="1" customWidth="1"/>
    <col min="2824" max="2824" width="15.140625" style="6" customWidth="1"/>
    <col min="2825" max="2825" width="18.85546875" style="6" customWidth="1"/>
    <col min="2826" max="2826" width="10" style="6" customWidth="1"/>
    <col min="2827" max="2827" width="14.7109375" style="6" customWidth="1"/>
    <col min="2828" max="2829" width="11" style="6" bestFit="1" customWidth="1"/>
    <col min="2830" max="2830" width="11" style="6" customWidth="1"/>
    <col min="2831" max="2831" width="11.140625" style="6" bestFit="1" customWidth="1"/>
    <col min="2832" max="2832" width="10.28515625" style="6" bestFit="1" customWidth="1"/>
    <col min="2833" max="3073" width="9.140625" style="6"/>
    <col min="3074" max="3074" width="7.7109375" style="6" customWidth="1"/>
    <col min="3075" max="3075" width="9.5703125" style="6" customWidth="1"/>
    <col min="3076" max="3076" width="13.42578125" style="6" customWidth="1"/>
    <col min="3077" max="3077" width="17.5703125" style="6" customWidth="1"/>
    <col min="3078" max="3078" width="14.42578125" style="6" customWidth="1"/>
    <col min="3079" max="3079" width="0" style="6" hidden="1" customWidth="1"/>
    <col min="3080" max="3080" width="15.140625" style="6" customWidth="1"/>
    <col min="3081" max="3081" width="18.85546875" style="6" customWidth="1"/>
    <col min="3082" max="3082" width="10" style="6" customWidth="1"/>
    <col min="3083" max="3083" width="14.7109375" style="6" customWidth="1"/>
    <col min="3084" max="3085" width="11" style="6" bestFit="1" customWidth="1"/>
    <col min="3086" max="3086" width="11" style="6" customWidth="1"/>
    <col min="3087" max="3087" width="11.140625" style="6" bestFit="1" customWidth="1"/>
    <col min="3088" max="3088" width="10.28515625" style="6" bestFit="1" customWidth="1"/>
    <col min="3089" max="3329" width="9.140625" style="6"/>
    <col min="3330" max="3330" width="7.7109375" style="6" customWidth="1"/>
    <col min="3331" max="3331" width="9.5703125" style="6" customWidth="1"/>
    <col min="3332" max="3332" width="13.42578125" style="6" customWidth="1"/>
    <col min="3333" max="3333" width="17.5703125" style="6" customWidth="1"/>
    <col min="3334" max="3334" width="14.42578125" style="6" customWidth="1"/>
    <col min="3335" max="3335" width="0" style="6" hidden="1" customWidth="1"/>
    <col min="3336" max="3336" width="15.140625" style="6" customWidth="1"/>
    <col min="3337" max="3337" width="18.85546875" style="6" customWidth="1"/>
    <col min="3338" max="3338" width="10" style="6" customWidth="1"/>
    <col min="3339" max="3339" width="14.7109375" style="6" customWidth="1"/>
    <col min="3340" max="3341" width="11" style="6" bestFit="1" customWidth="1"/>
    <col min="3342" max="3342" width="11" style="6" customWidth="1"/>
    <col min="3343" max="3343" width="11.140625" style="6" bestFit="1" customWidth="1"/>
    <col min="3344" max="3344" width="10.28515625" style="6" bestFit="1" customWidth="1"/>
    <col min="3345" max="3585" width="9.140625" style="6"/>
    <col min="3586" max="3586" width="7.7109375" style="6" customWidth="1"/>
    <col min="3587" max="3587" width="9.5703125" style="6" customWidth="1"/>
    <col min="3588" max="3588" width="13.42578125" style="6" customWidth="1"/>
    <col min="3589" max="3589" width="17.5703125" style="6" customWidth="1"/>
    <col min="3590" max="3590" width="14.42578125" style="6" customWidth="1"/>
    <col min="3591" max="3591" width="0" style="6" hidden="1" customWidth="1"/>
    <col min="3592" max="3592" width="15.140625" style="6" customWidth="1"/>
    <col min="3593" max="3593" width="18.85546875" style="6" customWidth="1"/>
    <col min="3594" max="3594" width="10" style="6" customWidth="1"/>
    <col min="3595" max="3595" width="14.7109375" style="6" customWidth="1"/>
    <col min="3596" max="3597" width="11" style="6" bestFit="1" customWidth="1"/>
    <col min="3598" max="3598" width="11" style="6" customWidth="1"/>
    <col min="3599" max="3599" width="11.140625" style="6" bestFit="1" customWidth="1"/>
    <col min="3600" max="3600" width="10.28515625" style="6" bestFit="1" customWidth="1"/>
    <col min="3601" max="3841" width="9.140625" style="6"/>
    <col min="3842" max="3842" width="7.7109375" style="6" customWidth="1"/>
    <col min="3843" max="3843" width="9.5703125" style="6" customWidth="1"/>
    <col min="3844" max="3844" width="13.42578125" style="6" customWidth="1"/>
    <col min="3845" max="3845" width="17.5703125" style="6" customWidth="1"/>
    <col min="3846" max="3846" width="14.42578125" style="6" customWidth="1"/>
    <col min="3847" max="3847" width="0" style="6" hidden="1" customWidth="1"/>
    <col min="3848" max="3848" width="15.140625" style="6" customWidth="1"/>
    <col min="3849" max="3849" width="18.85546875" style="6" customWidth="1"/>
    <col min="3850" max="3850" width="10" style="6" customWidth="1"/>
    <col min="3851" max="3851" width="14.7109375" style="6" customWidth="1"/>
    <col min="3852" max="3853" width="11" style="6" bestFit="1" customWidth="1"/>
    <col min="3854" max="3854" width="11" style="6" customWidth="1"/>
    <col min="3855" max="3855" width="11.140625" style="6" bestFit="1" customWidth="1"/>
    <col min="3856" max="3856" width="10.28515625" style="6" bestFit="1" customWidth="1"/>
    <col min="3857" max="4097" width="9.140625" style="6"/>
    <col min="4098" max="4098" width="7.7109375" style="6" customWidth="1"/>
    <col min="4099" max="4099" width="9.5703125" style="6" customWidth="1"/>
    <col min="4100" max="4100" width="13.42578125" style="6" customWidth="1"/>
    <col min="4101" max="4101" width="17.5703125" style="6" customWidth="1"/>
    <col min="4102" max="4102" width="14.42578125" style="6" customWidth="1"/>
    <col min="4103" max="4103" width="0" style="6" hidden="1" customWidth="1"/>
    <col min="4104" max="4104" width="15.140625" style="6" customWidth="1"/>
    <col min="4105" max="4105" width="18.85546875" style="6" customWidth="1"/>
    <col min="4106" max="4106" width="10" style="6" customWidth="1"/>
    <col min="4107" max="4107" width="14.7109375" style="6" customWidth="1"/>
    <col min="4108" max="4109" width="11" style="6" bestFit="1" customWidth="1"/>
    <col min="4110" max="4110" width="11" style="6" customWidth="1"/>
    <col min="4111" max="4111" width="11.140625" style="6" bestFit="1" customWidth="1"/>
    <col min="4112" max="4112" width="10.28515625" style="6" bestFit="1" customWidth="1"/>
    <col min="4113" max="4353" width="9.140625" style="6"/>
    <col min="4354" max="4354" width="7.7109375" style="6" customWidth="1"/>
    <col min="4355" max="4355" width="9.5703125" style="6" customWidth="1"/>
    <col min="4356" max="4356" width="13.42578125" style="6" customWidth="1"/>
    <col min="4357" max="4357" width="17.5703125" style="6" customWidth="1"/>
    <col min="4358" max="4358" width="14.42578125" style="6" customWidth="1"/>
    <col min="4359" max="4359" width="0" style="6" hidden="1" customWidth="1"/>
    <col min="4360" max="4360" width="15.140625" style="6" customWidth="1"/>
    <col min="4361" max="4361" width="18.85546875" style="6" customWidth="1"/>
    <col min="4362" max="4362" width="10" style="6" customWidth="1"/>
    <col min="4363" max="4363" width="14.7109375" style="6" customWidth="1"/>
    <col min="4364" max="4365" width="11" style="6" bestFit="1" customWidth="1"/>
    <col min="4366" max="4366" width="11" style="6" customWidth="1"/>
    <col min="4367" max="4367" width="11.140625" style="6" bestFit="1" customWidth="1"/>
    <col min="4368" max="4368" width="10.28515625" style="6" bestFit="1" customWidth="1"/>
    <col min="4369" max="4609" width="9.140625" style="6"/>
    <col min="4610" max="4610" width="7.7109375" style="6" customWidth="1"/>
    <col min="4611" max="4611" width="9.5703125" style="6" customWidth="1"/>
    <col min="4612" max="4612" width="13.42578125" style="6" customWidth="1"/>
    <col min="4613" max="4613" width="17.5703125" style="6" customWidth="1"/>
    <col min="4614" max="4614" width="14.42578125" style="6" customWidth="1"/>
    <col min="4615" max="4615" width="0" style="6" hidden="1" customWidth="1"/>
    <col min="4616" max="4616" width="15.140625" style="6" customWidth="1"/>
    <col min="4617" max="4617" width="18.85546875" style="6" customWidth="1"/>
    <col min="4618" max="4618" width="10" style="6" customWidth="1"/>
    <col min="4619" max="4619" width="14.7109375" style="6" customWidth="1"/>
    <col min="4620" max="4621" width="11" style="6" bestFit="1" customWidth="1"/>
    <col min="4622" max="4622" width="11" style="6" customWidth="1"/>
    <col min="4623" max="4623" width="11.140625" style="6" bestFit="1" customWidth="1"/>
    <col min="4624" max="4624" width="10.28515625" style="6" bestFit="1" customWidth="1"/>
    <col min="4625" max="4865" width="9.140625" style="6"/>
    <col min="4866" max="4866" width="7.7109375" style="6" customWidth="1"/>
    <col min="4867" max="4867" width="9.5703125" style="6" customWidth="1"/>
    <col min="4868" max="4868" width="13.42578125" style="6" customWidth="1"/>
    <col min="4869" max="4869" width="17.5703125" style="6" customWidth="1"/>
    <col min="4870" max="4870" width="14.42578125" style="6" customWidth="1"/>
    <col min="4871" max="4871" width="0" style="6" hidden="1" customWidth="1"/>
    <col min="4872" max="4872" width="15.140625" style="6" customWidth="1"/>
    <col min="4873" max="4873" width="18.85546875" style="6" customWidth="1"/>
    <col min="4874" max="4874" width="10" style="6" customWidth="1"/>
    <col min="4875" max="4875" width="14.7109375" style="6" customWidth="1"/>
    <col min="4876" max="4877" width="11" style="6" bestFit="1" customWidth="1"/>
    <col min="4878" max="4878" width="11" style="6" customWidth="1"/>
    <col min="4879" max="4879" width="11.140625" style="6" bestFit="1" customWidth="1"/>
    <col min="4880" max="4880" width="10.28515625" style="6" bestFit="1" customWidth="1"/>
    <col min="4881" max="5121" width="9.140625" style="6"/>
    <col min="5122" max="5122" width="7.7109375" style="6" customWidth="1"/>
    <col min="5123" max="5123" width="9.5703125" style="6" customWidth="1"/>
    <col min="5124" max="5124" width="13.42578125" style="6" customWidth="1"/>
    <col min="5125" max="5125" width="17.5703125" style="6" customWidth="1"/>
    <col min="5126" max="5126" width="14.42578125" style="6" customWidth="1"/>
    <col min="5127" max="5127" width="0" style="6" hidden="1" customWidth="1"/>
    <col min="5128" max="5128" width="15.140625" style="6" customWidth="1"/>
    <col min="5129" max="5129" width="18.85546875" style="6" customWidth="1"/>
    <col min="5130" max="5130" width="10" style="6" customWidth="1"/>
    <col min="5131" max="5131" width="14.7109375" style="6" customWidth="1"/>
    <col min="5132" max="5133" width="11" style="6" bestFit="1" customWidth="1"/>
    <col min="5134" max="5134" width="11" style="6" customWidth="1"/>
    <col min="5135" max="5135" width="11.140625" style="6" bestFit="1" customWidth="1"/>
    <col min="5136" max="5136" width="10.28515625" style="6" bestFit="1" customWidth="1"/>
    <col min="5137" max="5377" width="9.140625" style="6"/>
    <col min="5378" max="5378" width="7.7109375" style="6" customWidth="1"/>
    <col min="5379" max="5379" width="9.5703125" style="6" customWidth="1"/>
    <col min="5380" max="5380" width="13.42578125" style="6" customWidth="1"/>
    <col min="5381" max="5381" width="17.5703125" style="6" customWidth="1"/>
    <col min="5382" max="5382" width="14.42578125" style="6" customWidth="1"/>
    <col min="5383" max="5383" width="0" style="6" hidden="1" customWidth="1"/>
    <col min="5384" max="5384" width="15.140625" style="6" customWidth="1"/>
    <col min="5385" max="5385" width="18.85546875" style="6" customWidth="1"/>
    <col min="5386" max="5386" width="10" style="6" customWidth="1"/>
    <col min="5387" max="5387" width="14.7109375" style="6" customWidth="1"/>
    <col min="5388" max="5389" width="11" style="6" bestFit="1" customWidth="1"/>
    <col min="5390" max="5390" width="11" style="6" customWidth="1"/>
    <col min="5391" max="5391" width="11.140625" style="6" bestFit="1" customWidth="1"/>
    <col min="5392" max="5392" width="10.28515625" style="6" bestFit="1" customWidth="1"/>
    <col min="5393" max="5633" width="9.140625" style="6"/>
    <col min="5634" max="5634" width="7.7109375" style="6" customWidth="1"/>
    <col min="5635" max="5635" width="9.5703125" style="6" customWidth="1"/>
    <col min="5636" max="5636" width="13.42578125" style="6" customWidth="1"/>
    <col min="5637" max="5637" width="17.5703125" style="6" customWidth="1"/>
    <col min="5638" max="5638" width="14.42578125" style="6" customWidth="1"/>
    <col min="5639" max="5639" width="0" style="6" hidden="1" customWidth="1"/>
    <col min="5640" max="5640" width="15.140625" style="6" customWidth="1"/>
    <col min="5641" max="5641" width="18.85546875" style="6" customWidth="1"/>
    <col min="5642" max="5642" width="10" style="6" customWidth="1"/>
    <col min="5643" max="5643" width="14.7109375" style="6" customWidth="1"/>
    <col min="5644" max="5645" width="11" style="6" bestFit="1" customWidth="1"/>
    <col min="5646" max="5646" width="11" style="6" customWidth="1"/>
    <col min="5647" max="5647" width="11.140625" style="6" bestFit="1" customWidth="1"/>
    <col min="5648" max="5648" width="10.28515625" style="6" bestFit="1" customWidth="1"/>
    <col min="5649" max="5889" width="9.140625" style="6"/>
    <col min="5890" max="5890" width="7.7109375" style="6" customWidth="1"/>
    <col min="5891" max="5891" width="9.5703125" style="6" customWidth="1"/>
    <col min="5892" max="5892" width="13.42578125" style="6" customWidth="1"/>
    <col min="5893" max="5893" width="17.5703125" style="6" customWidth="1"/>
    <col min="5894" max="5894" width="14.42578125" style="6" customWidth="1"/>
    <col min="5895" max="5895" width="0" style="6" hidden="1" customWidth="1"/>
    <col min="5896" max="5896" width="15.140625" style="6" customWidth="1"/>
    <col min="5897" max="5897" width="18.85546875" style="6" customWidth="1"/>
    <col min="5898" max="5898" width="10" style="6" customWidth="1"/>
    <col min="5899" max="5899" width="14.7109375" style="6" customWidth="1"/>
    <col min="5900" max="5901" width="11" style="6" bestFit="1" customWidth="1"/>
    <col min="5902" max="5902" width="11" style="6" customWidth="1"/>
    <col min="5903" max="5903" width="11.140625" style="6" bestFit="1" customWidth="1"/>
    <col min="5904" max="5904" width="10.28515625" style="6" bestFit="1" customWidth="1"/>
    <col min="5905" max="6145" width="9.140625" style="6"/>
    <col min="6146" max="6146" width="7.7109375" style="6" customWidth="1"/>
    <col min="6147" max="6147" width="9.5703125" style="6" customWidth="1"/>
    <col min="6148" max="6148" width="13.42578125" style="6" customWidth="1"/>
    <col min="6149" max="6149" width="17.5703125" style="6" customWidth="1"/>
    <col min="6150" max="6150" width="14.42578125" style="6" customWidth="1"/>
    <col min="6151" max="6151" width="0" style="6" hidden="1" customWidth="1"/>
    <col min="6152" max="6152" width="15.140625" style="6" customWidth="1"/>
    <col min="6153" max="6153" width="18.85546875" style="6" customWidth="1"/>
    <col min="6154" max="6154" width="10" style="6" customWidth="1"/>
    <col min="6155" max="6155" width="14.7109375" style="6" customWidth="1"/>
    <col min="6156" max="6157" width="11" style="6" bestFit="1" customWidth="1"/>
    <col min="6158" max="6158" width="11" style="6" customWidth="1"/>
    <col min="6159" max="6159" width="11.140625" style="6" bestFit="1" customWidth="1"/>
    <col min="6160" max="6160" width="10.28515625" style="6" bestFit="1" customWidth="1"/>
    <col min="6161" max="6401" width="9.140625" style="6"/>
    <col min="6402" max="6402" width="7.7109375" style="6" customWidth="1"/>
    <col min="6403" max="6403" width="9.5703125" style="6" customWidth="1"/>
    <col min="6404" max="6404" width="13.42578125" style="6" customWidth="1"/>
    <col min="6405" max="6405" width="17.5703125" style="6" customWidth="1"/>
    <col min="6406" max="6406" width="14.42578125" style="6" customWidth="1"/>
    <col min="6407" max="6407" width="0" style="6" hidden="1" customWidth="1"/>
    <col min="6408" max="6408" width="15.140625" style="6" customWidth="1"/>
    <col min="6409" max="6409" width="18.85546875" style="6" customWidth="1"/>
    <col min="6410" max="6410" width="10" style="6" customWidth="1"/>
    <col min="6411" max="6411" width="14.7109375" style="6" customWidth="1"/>
    <col min="6412" max="6413" width="11" style="6" bestFit="1" customWidth="1"/>
    <col min="6414" max="6414" width="11" style="6" customWidth="1"/>
    <col min="6415" max="6415" width="11.140625" style="6" bestFit="1" customWidth="1"/>
    <col min="6416" max="6416" width="10.28515625" style="6" bestFit="1" customWidth="1"/>
    <col min="6417" max="6657" width="9.140625" style="6"/>
    <col min="6658" max="6658" width="7.7109375" style="6" customWidth="1"/>
    <col min="6659" max="6659" width="9.5703125" style="6" customWidth="1"/>
    <col min="6660" max="6660" width="13.42578125" style="6" customWidth="1"/>
    <col min="6661" max="6661" width="17.5703125" style="6" customWidth="1"/>
    <col min="6662" max="6662" width="14.42578125" style="6" customWidth="1"/>
    <col min="6663" max="6663" width="0" style="6" hidden="1" customWidth="1"/>
    <col min="6664" max="6664" width="15.140625" style="6" customWidth="1"/>
    <col min="6665" max="6665" width="18.85546875" style="6" customWidth="1"/>
    <col min="6666" max="6666" width="10" style="6" customWidth="1"/>
    <col min="6667" max="6667" width="14.7109375" style="6" customWidth="1"/>
    <col min="6668" max="6669" width="11" style="6" bestFit="1" customWidth="1"/>
    <col min="6670" max="6670" width="11" style="6" customWidth="1"/>
    <col min="6671" max="6671" width="11.140625" style="6" bestFit="1" customWidth="1"/>
    <col min="6672" max="6672" width="10.28515625" style="6" bestFit="1" customWidth="1"/>
    <col min="6673" max="6913" width="9.140625" style="6"/>
    <col min="6914" max="6914" width="7.7109375" style="6" customWidth="1"/>
    <col min="6915" max="6915" width="9.5703125" style="6" customWidth="1"/>
    <col min="6916" max="6916" width="13.42578125" style="6" customWidth="1"/>
    <col min="6917" max="6917" width="17.5703125" style="6" customWidth="1"/>
    <col min="6918" max="6918" width="14.42578125" style="6" customWidth="1"/>
    <col min="6919" max="6919" width="0" style="6" hidden="1" customWidth="1"/>
    <col min="6920" max="6920" width="15.140625" style="6" customWidth="1"/>
    <col min="6921" max="6921" width="18.85546875" style="6" customWidth="1"/>
    <col min="6922" max="6922" width="10" style="6" customWidth="1"/>
    <col min="6923" max="6923" width="14.7109375" style="6" customWidth="1"/>
    <col min="6924" max="6925" width="11" style="6" bestFit="1" customWidth="1"/>
    <col min="6926" max="6926" width="11" style="6" customWidth="1"/>
    <col min="6927" max="6927" width="11.140625" style="6" bestFit="1" customWidth="1"/>
    <col min="6928" max="6928" width="10.28515625" style="6" bestFit="1" customWidth="1"/>
    <col min="6929" max="7169" width="9.140625" style="6"/>
    <col min="7170" max="7170" width="7.7109375" style="6" customWidth="1"/>
    <col min="7171" max="7171" width="9.5703125" style="6" customWidth="1"/>
    <col min="7172" max="7172" width="13.42578125" style="6" customWidth="1"/>
    <col min="7173" max="7173" width="17.5703125" style="6" customWidth="1"/>
    <col min="7174" max="7174" width="14.42578125" style="6" customWidth="1"/>
    <col min="7175" max="7175" width="0" style="6" hidden="1" customWidth="1"/>
    <col min="7176" max="7176" width="15.140625" style="6" customWidth="1"/>
    <col min="7177" max="7177" width="18.85546875" style="6" customWidth="1"/>
    <col min="7178" max="7178" width="10" style="6" customWidth="1"/>
    <col min="7179" max="7179" width="14.7109375" style="6" customWidth="1"/>
    <col min="7180" max="7181" width="11" style="6" bestFit="1" customWidth="1"/>
    <col min="7182" max="7182" width="11" style="6" customWidth="1"/>
    <col min="7183" max="7183" width="11.140625" style="6" bestFit="1" customWidth="1"/>
    <col min="7184" max="7184" width="10.28515625" style="6" bestFit="1" customWidth="1"/>
    <col min="7185" max="7425" width="9.140625" style="6"/>
    <col min="7426" max="7426" width="7.7109375" style="6" customWidth="1"/>
    <col min="7427" max="7427" width="9.5703125" style="6" customWidth="1"/>
    <col min="7428" max="7428" width="13.42578125" style="6" customWidth="1"/>
    <col min="7429" max="7429" width="17.5703125" style="6" customWidth="1"/>
    <col min="7430" max="7430" width="14.42578125" style="6" customWidth="1"/>
    <col min="7431" max="7431" width="0" style="6" hidden="1" customWidth="1"/>
    <col min="7432" max="7432" width="15.140625" style="6" customWidth="1"/>
    <col min="7433" max="7433" width="18.85546875" style="6" customWidth="1"/>
    <col min="7434" max="7434" width="10" style="6" customWidth="1"/>
    <col min="7435" max="7435" width="14.7109375" style="6" customWidth="1"/>
    <col min="7436" max="7437" width="11" style="6" bestFit="1" customWidth="1"/>
    <col min="7438" max="7438" width="11" style="6" customWidth="1"/>
    <col min="7439" max="7439" width="11.140625" style="6" bestFit="1" customWidth="1"/>
    <col min="7440" max="7440" width="10.28515625" style="6" bestFit="1" customWidth="1"/>
    <col min="7441" max="7681" width="9.140625" style="6"/>
    <col min="7682" max="7682" width="7.7109375" style="6" customWidth="1"/>
    <col min="7683" max="7683" width="9.5703125" style="6" customWidth="1"/>
    <col min="7684" max="7684" width="13.42578125" style="6" customWidth="1"/>
    <col min="7685" max="7685" width="17.5703125" style="6" customWidth="1"/>
    <col min="7686" max="7686" width="14.42578125" style="6" customWidth="1"/>
    <col min="7687" max="7687" width="0" style="6" hidden="1" customWidth="1"/>
    <col min="7688" max="7688" width="15.140625" style="6" customWidth="1"/>
    <col min="7689" max="7689" width="18.85546875" style="6" customWidth="1"/>
    <col min="7690" max="7690" width="10" style="6" customWidth="1"/>
    <col min="7691" max="7691" width="14.7109375" style="6" customWidth="1"/>
    <col min="7692" max="7693" width="11" style="6" bestFit="1" customWidth="1"/>
    <col min="7694" max="7694" width="11" style="6" customWidth="1"/>
    <col min="7695" max="7695" width="11.140625" style="6" bestFit="1" customWidth="1"/>
    <col min="7696" max="7696" width="10.28515625" style="6" bestFit="1" customWidth="1"/>
    <col min="7697" max="7937" width="9.140625" style="6"/>
    <col min="7938" max="7938" width="7.7109375" style="6" customWidth="1"/>
    <col min="7939" max="7939" width="9.5703125" style="6" customWidth="1"/>
    <col min="7940" max="7940" width="13.42578125" style="6" customWidth="1"/>
    <col min="7941" max="7941" width="17.5703125" style="6" customWidth="1"/>
    <col min="7942" max="7942" width="14.42578125" style="6" customWidth="1"/>
    <col min="7943" max="7943" width="0" style="6" hidden="1" customWidth="1"/>
    <col min="7944" max="7944" width="15.140625" style="6" customWidth="1"/>
    <col min="7945" max="7945" width="18.85546875" style="6" customWidth="1"/>
    <col min="7946" max="7946" width="10" style="6" customWidth="1"/>
    <col min="7947" max="7947" width="14.7109375" style="6" customWidth="1"/>
    <col min="7948" max="7949" width="11" style="6" bestFit="1" customWidth="1"/>
    <col min="7950" max="7950" width="11" style="6" customWidth="1"/>
    <col min="7951" max="7951" width="11.140625" style="6" bestFit="1" customWidth="1"/>
    <col min="7952" max="7952" width="10.28515625" style="6" bestFit="1" customWidth="1"/>
    <col min="7953" max="8193" width="9.140625" style="6"/>
    <col min="8194" max="8194" width="7.7109375" style="6" customWidth="1"/>
    <col min="8195" max="8195" width="9.5703125" style="6" customWidth="1"/>
    <col min="8196" max="8196" width="13.42578125" style="6" customWidth="1"/>
    <col min="8197" max="8197" width="17.5703125" style="6" customWidth="1"/>
    <col min="8198" max="8198" width="14.42578125" style="6" customWidth="1"/>
    <col min="8199" max="8199" width="0" style="6" hidden="1" customWidth="1"/>
    <col min="8200" max="8200" width="15.140625" style="6" customWidth="1"/>
    <col min="8201" max="8201" width="18.85546875" style="6" customWidth="1"/>
    <col min="8202" max="8202" width="10" style="6" customWidth="1"/>
    <col min="8203" max="8203" width="14.7109375" style="6" customWidth="1"/>
    <col min="8204" max="8205" width="11" style="6" bestFit="1" customWidth="1"/>
    <col min="8206" max="8206" width="11" style="6" customWidth="1"/>
    <col min="8207" max="8207" width="11.140625" style="6" bestFit="1" customWidth="1"/>
    <col min="8208" max="8208" width="10.28515625" style="6" bestFit="1" customWidth="1"/>
    <col min="8209" max="8449" width="9.140625" style="6"/>
    <col min="8450" max="8450" width="7.7109375" style="6" customWidth="1"/>
    <col min="8451" max="8451" width="9.5703125" style="6" customWidth="1"/>
    <col min="8452" max="8452" width="13.42578125" style="6" customWidth="1"/>
    <col min="8453" max="8453" width="17.5703125" style="6" customWidth="1"/>
    <col min="8454" max="8454" width="14.42578125" style="6" customWidth="1"/>
    <col min="8455" max="8455" width="0" style="6" hidden="1" customWidth="1"/>
    <col min="8456" max="8456" width="15.140625" style="6" customWidth="1"/>
    <col min="8457" max="8457" width="18.85546875" style="6" customWidth="1"/>
    <col min="8458" max="8458" width="10" style="6" customWidth="1"/>
    <col min="8459" max="8459" width="14.7109375" style="6" customWidth="1"/>
    <col min="8460" max="8461" width="11" style="6" bestFit="1" customWidth="1"/>
    <col min="8462" max="8462" width="11" style="6" customWidth="1"/>
    <col min="8463" max="8463" width="11.140625" style="6" bestFit="1" customWidth="1"/>
    <col min="8464" max="8464" width="10.28515625" style="6" bestFit="1" customWidth="1"/>
    <col min="8465" max="8705" width="9.140625" style="6"/>
    <col min="8706" max="8706" width="7.7109375" style="6" customWidth="1"/>
    <col min="8707" max="8707" width="9.5703125" style="6" customWidth="1"/>
    <col min="8708" max="8708" width="13.42578125" style="6" customWidth="1"/>
    <col min="8709" max="8709" width="17.5703125" style="6" customWidth="1"/>
    <col min="8710" max="8710" width="14.42578125" style="6" customWidth="1"/>
    <col min="8711" max="8711" width="0" style="6" hidden="1" customWidth="1"/>
    <col min="8712" max="8712" width="15.140625" style="6" customWidth="1"/>
    <col min="8713" max="8713" width="18.85546875" style="6" customWidth="1"/>
    <col min="8714" max="8714" width="10" style="6" customWidth="1"/>
    <col min="8715" max="8715" width="14.7109375" style="6" customWidth="1"/>
    <col min="8716" max="8717" width="11" style="6" bestFit="1" customWidth="1"/>
    <col min="8718" max="8718" width="11" style="6" customWidth="1"/>
    <col min="8719" max="8719" width="11.140625" style="6" bestFit="1" customWidth="1"/>
    <col min="8720" max="8720" width="10.28515625" style="6" bestFit="1" customWidth="1"/>
    <col min="8721" max="8961" width="9.140625" style="6"/>
    <col min="8962" max="8962" width="7.7109375" style="6" customWidth="1"/>
    <col min="8963" max="8963" width="9.5703125" style="6" customWidth="1"/>
    <col min="8964" max="8964" width="13.42578125" style="6" customWidth="1"/>
    <col min="8965" max="8965" width="17.5703125" style="6" customWidth="1"/>
    <col min="8966" max="8966" width="14.42578125" style="6" customWidth="1"/>
    <col min="8967" max="8967" width="0" style="6" hidden="1" customWidth="1"/>
    <col min="8968" max="8968" width="15.140625" style="6" customWidth="1"/>
    <col min="8969" max="8969" width="18.85546875" style="6" customWidth="1"/>
    <col min="8970" max="8970" width="10" style="6" customWidth="1"/>
    <col min="8971" max="8971" width="14.7109375" style="6" customWidth="1"/>
    <col min="8972" max="8973" width="11" style="6" bestFit="1" customWidth="1"/>
    <col min="8974" max="8974" width="11" style="6" customWidth="1"/>
    <col min="8975" max="8975" width="11.140625" style="6" bestFit="1" customWidth="1"/>
    <col min="8976" max="8976" width="10.28515625" style="6" bestFit="1" customWidth="1"/>
    <col min="8977" max="9217" width="9.140625" style="6"/>
    <col min="9218" max="9218" width="7.7109375" style="6" customWidth="1"/>
    <col min="9219" max="9219" width="9.5703125" style="6" customWidth="1"/>
    <col min="9220" max="9220" width="13.42578125" style="6" customWidth="1"/>
    <col min="9221" max="9221" width="17.5703125" style="6" customWidth="1"/>
    <col min="9222" max="9222" width="14.42578125" style="6" customWidth="1"/>
    <col min="9223" max="9223" width="0" style="6" hidden="1" customWidth="1"/>
    <col min="9224" max="9224" width="15.140625" style="6" customWidth="1"/>
    <col min="9225" max="9225" width="18.85546875" style="6" customWidth="1"/>
    <col min="9226" max="9226" width="10" style="6" customWidth="1"/>
    <col min="9227" max="9227" width="14.7109375" style="6" customWidth="1"/>
    <col min="9228" max="9229" width="11" style="6" bestFit="1" customWidth="1"/>
    <col min="9230" max="9230" width="11" style="6" customWidth="1"/>
    <col min="9231" max="9231" width="11.140625" style="6" bestFit="1" customWidth="1"/>
    <col min="9232" max="9232" width="10.28515625" style="6" bestFit="1" customWidth="1"/>
    <col min="9233" max="9473" width="9.140625" style="6"/>
    <col min="9474" max="9474" width="7.7109375" style="6" customWidth="1"/>
    <col min="9475" max="9475" width="9.5703125" style="6" customWidth="1"/>
    <col min="9476" max="9476" width="13.42578125" style="6" customWidth="1"/>
    <col min="9477" max="9477" width="17.5703125" style="6" customWidth="1"/>
    <col min="9478" max="9478" width="14.42578125" style="6" customWidth="1"/>
    <col min="9479" max="9479" width="0" style="6" hidden="1" customWidth="1"/>
    <col min="9480" max="9480" width="15.140625" style="6" customWidth="1"/>
    <col min="9481" max="9481" width="18.85546875" style="6" customWidth="1"/>
    <col min="9482" max="9482" width="10" style="6" customWidth="1"/>
    <col min="9483" max="9483" width="14.7109375" style="6" customWidth="1"/>
    <col min="9484" max="9485" width="11" style="6" bestFit="1" customWidth="1"/>
    <col min="9486" max="9486" width="11" style="6" customWidth="1"/>
    <col min="9487" max="9487" width="11.140625" style="6" bestFit="1" customWidth="1"/>
    <col min="9488" max="9488" width="10.28515625" style="6" bestFit="1" customWidth="1"/>
    <col min="9489" max="9729" width="9.140625" style="6"/>
    <col min="9730" max="9730" width="7.7109375" style="6" customWidth="1"/>
    <col min="9731" max="9731" width="9.5703125" style="6" customWidth="1"/>
    <col min="9732" max="9732" width="13.42578125" style="6" customWidth="1"/>
    <col min="9733" max="9733" width="17.5703125" style="6" customWidth="1"/>
    <col min="9734" max="9734" width="14.42578125" style="6" customWidth="1"/>
    <col min="9735" max="9735" width="0" style="6" hidden="1" customWidth="1"/>
    <col min="9736" max="9736" width="15.140625" style="6" customWidth="1"/>
    <col min="9737" max="9737" width="18.85546875" style="6" customWidth="1"/>
    <col min="9738" max="9738" width="10" style="6" customWidth="1"/>
    <col min="9739" max="9739" width="14.7109375" style="6" customWidth="1"/>
    <col min="9740" max="9741" width="11" style="6" bestFit="1" customWidth="1"/>
    <col min="9742" max="9742" width="11" style="6" customWidth="1"/>
    <col min="9743" max="9743" width="11.140625" style="6" bestFit="1" customWidth="1"/>
    <col min="9744" max="9744" width="10.28515625" style="6" bestFit="1" customWidth="1"/>
    <col min="9745" max="9985" width="9.140625" style="6"/>
    <col min="9986" max="9986" width="7.7109375" style="6" customWidth="1"/>
    <col min="9987" max="9987" width="9.5703125" style="6" customWidth="1"/>
    <col min="9988" max="9988" width="13.42578125" style="6" customWidth="1"/>
    <col min="9989" max="9989" width="17.5703125" style="6" customWidth="1"/>
    <col min="9990" max="9990" width="14.42578125" style="6" customWidth="1"/>
    <col min="9991" max="9991" width="0" style="6" hidden="1" customWidth="1"/>
    <col min="9992" max="9992" width="15.140625" style="6" customWidth="1"/>
    <col min="9993" max="9993" width="18.85546875" style="6" customWidth="1"/>
    <col min="9994" max="9994" width="10" style="6" customWidth="1"/>
    <col min="9995" max="9995" width="14.7109375" style="6" customWidth="1"/>
    <col min="9996" max="9997" width="11" style="6" bestFit="1" customWidth="1"/>
    <col min="9998" max="9998" width="11" style="6" customWidth="1"/>
    <col min="9999" max="9999" width="11.140625" style="6" bestFit="1" customWidth="1"/>
    <col min="10000" max="10000" width="10.28515625" style="6" bestFit="1" customWidth="1"/>
    <col min="10001" max="10241" width="9.140625" style="6"/>
    <col min="10242" max="10242" width="7.7109375" style="6" customWidth="1"/>
    <col min="10243" max="10243" width="9.5703125" style="6" customWidth="1"/>
    <col min="10244" max="10244" width="13.42578125" style="6" customWidth="1"/>
    <col min="10245" max="10245" width="17.5703125" style="6" customWidth="1"/>
    <col min="10246" max="10246" width="14.42578125" style="6" customWidth="1"/>
    <col min="10247" max="10247" width="0" style="6" hidden="1" customWidth="1"/>
    <col min="10248" max="10248" width="15.140625" style="6" customWidth="1"/>
    <col min="10249" max="10249" width="18.85546875" style="6" customWidth="1"/>
    <col min="10250" max="10250" width="10" style="6" customWidth="1"/>
    <col min="10251" max="10251" width="14.7109375" style="6" customWidth="1"/>
    <col min="10252" max="10253" width="11" style="6" bestFit="1" customWidth="1"/>
    <col min="10254" max="10254" width="11" style="6" customWidth="1"/>
    <col min="10255" max="10255" width="11.140625" style="6" bestFit="1" customWidth="1"/>
    <col min="10256" max="10256" width="10.28515625" style="6" bestFit="1" customWidth="1"/>
    <col min="10257" max="10497" width="9.140625" style="6"/>
    <col min="10498" max="10498" width="7.7109375" style="6" customWidth="1"/>
    <col min="10499" max="10499" width="9.5703125" style="6" customWidth="1"/>
    <col min="10500" max="10500" width="13.42578125" style="6" customWidth="1"/>
    <col min="10501" max="10501" width="17.5703125" style="6" customWidth="1"/>
    <col min="10502" max="10502" width="14.42578125" style="6" customWidth="1"/>
    <col min="10503" max="10503" width="0" style="6" hidden="1" customWidth="1"/>
    <col min="10504" max="10504" width="15.140625" style="6" customWidth="1"/>
    <col min="10505" max="10505" width="18.85546875" style="6" customWidth="1"/>
    <col min="10506" max="10506" width="10" style="6" customWidth="1"/>
    <col min="10507" max="10507" width="14.7109375" style="6" customWidth="1"/>
    <col min="10508" max="10509" width="11" style="6" bestFit="1" customWidth="1"/>
    <col min="10510" max="10510" width="11" style="6" customWidth="1"/>
    <col min="10511" max="10511" width="11.140625" style="6" bestFit="1" customWidth="1"/>
    <col min="10512" max="10512" width="10.28515625" style="6" bestFit="1" customWidth="1"/>
    <col min="10513" max="10753" width="9.140625" style="6"/>
    <col min="10754" max="10754" width="7.7109375" style="6" customWidth="1"/>
    <col min="10755" max="10755" width="9.5703125" style="6" customWidth="1"/>
    <col min="10756" max="10756" width="13.42578125" style="6" customWidth="1"/>
    <col min="10757" max="10757" width="17.5703125" style="6" customWidth="1"/>
    <col min="10758" max="10758" width="14.42578125" style="6" customWidth="1"/>
    <col min="10759" max="10759" width="0" style="6" hidden="1" customWidth="1"/>
    <col min="10760" max="10760" width="15.140625" style="6" customWidth="1"/>
    <col min="10761" max="10761" width="18.85546875" style="6" customWidth="1"/>
    <col min="10762" max="10762" width="10" style="6" customWidth="1"/>
    <col min="10763" max="10763" width="14.7109375" style="6" customWidth="1"/>
    <col min="10764" max="10765" width="11" style="6" bestFit="1" customWidth="1"/>
    <col min="10766" max="10766" width="11" style="6" customWidth="1"/>
    <col min="10767" max="10767" width="11.140625" style="6" bestFit="1" customWidth="1"/>
    <col min="10768" max="10768" width="10.28515625" style="6" bestFit="1" customWidth="1"/>
    <col min="10769" max="11009" width="9.140625" style="6"/>
    <col min="11010" max="11010" width="7.7109375" style="6" customWidth="1"/>
    <col min="11011" max="11011" width="9.5703125" style="6" customWidth="1"/>
    <col min="11012" max="11012" width="13.42578125" style="6" customWidth="1"/>
    <col min="11013" max="11013" width="17.5703125" style="6" customWidth="1"/>
    <col min="11014" max="11014" width="14.42578125" style="6" customWidth="1"/>
    <col min="11015" max="11015" width="0" style="6" hidden="1" customWidth="1"/>
    <col min="11016" max="11016" width="15.140625" style="6" customWidth="1"/>
    <col min="11017" max="11017" width="18.85546875" style="6" customWidth="1"/>
    <col min="11018" max="11018" width="10" style="6" customWidth="1"/>
    <col min="11019" max="11019" width="14.7109375" style="6" customWidth="1"/>
    <col min="11020" max="11021" width="11" style="6" bestFit="1" customWidth="1"/>
    <col min="11022" max="11022" width="11" style="6" customWidth="1"/>
    <col min="11023" max="11023" width="11.140625" style="6" bestFit="1" customWidth="1"/>
    <col min="11024" max="11024" width="10.28515625" style="6" bestFit="1" customWidth="1"/>
    <col min="11025" max="11265" width="9.140625" style="6"/>
    <col min="11266" max="11266" width="7.7109375" style="6" customWidth="1"/>
    <col min="11267" max="11267" width="9.5703125" style="6" customWidth="1"/>
    <col min="11268" max="11268" width="13.42578125" style="6" customWidth="1"/>
    <col min="11269" max="11269" width="17.5703125" style="6" customWidth="1"/>
    <col min="11270" max="11270" width="14.42578125" style="6" customWidth="1"/>
    <col min="11271" max="11271" width="0" style="6" hidden="1" customWidth="1"/>
    <col min="11272" max="11272" width="15.140625" style="6" customWidth="1"/>
    <col min="11273" max="11273" width="18.85546875" style="6" customWidth="1"/>
    <col min="11274" max="11274" width="10" style="6" customWidth="1"/>
    <col min="11275" max="11275" width="14.7109375" style="6" customWidth="1"/>
    <col min="11276" max="11277" width="11" style="6" bestFit="1" customWidth="1"/>
    <col min="11278" max="11278" width="11" style="6" customWidth="1"/>
    <col min="11279" max="11279" width="11.140625" style="6" bestFit="1" customWidth="1"/>
    <col min="11280" max="11280" width="10.28515625" style="6" bestFit="1" customWidth="1"/>
    <col min="11281" max="11521" width="9.140625" style="6"/>
    <col min="11522" max="11522" width="7.7109375" style="6" customWidth="1"/>
    <col min="11523" max="11523" width="9.5703125" style="6" customWidth="1"/>
    <col min="11524" max="11524" width="13.42578125" style="6" customWidth="1"/>
    <col min="11525" max="11525" width="17.5703125" style="6" customWidth="1"/>
    <col min="11526" max="11526" width="14.42578125" style="6" customWidth="1"/>
    <col min="11527" max="11527" width="0" style="6" hidden="1" customWidth="1"/>
    <col min="11528" max="11528" width="15.140625" style="6" customWidth="1"/>
    <col min="11529" max="11529" width="18.85546875" style="6" customWidth="1"/>
    <col min="11530" max="11530" width="10" style="6" customWidth="1"/>
    <col min="11531" max="11531" width="14.7109375" style="6" customWidth="1"/>
    <col min="11532" max="11533" width="11" style="6" bestFit="1" customWidth="1"/>
    <col min="11534" max="11534" width="11" style="6" customWidth="1"/>
    <col min="11535" max="11535" width="11.140625" style="6" bestFit="1" customWidth="1"/>
    <col min="11536" max="11536" width="10.28515625" style="6" bestFit="1" customWidth="1"/>
    <col min="11537" max="11777" width="9.140625" style="6"/>
    <col min="11778" max="11778" width="7.7109375" style="6" customWidth="1"/>
    <col min="11779" max="11779" width="9.5703125" style="6" customWidth="1"/>
    <col min="11780" max="11780" width="13.42578125" style="6" customWidth="1"/>
    <col min="11781" max="11781" width="17.5703125" style="6" customWidth="1"/>
    <col min="11782" max="11782" width="14.42578125" style="6" customWidth="1"/>
    <col min="11783" max="11783" width="0" style="6" hidden="1" customWidth="1"/>
    <col min="11784" max="11784" width="15.140625" style="6" customWidth="1"/>
    <col min="11785" max="11785" width="18.85546875" style="6" customWidth="1"/>
    <col min="11786" max="11786" width="10" style="6" customWidth="1"/>
    <col min="11787" max="11787" width="14.7109375" style="6" customWidth="1"/>
    <col min="11788" max="11789" width="11" style="6" bestFit="1" customWidth="1"/>
    <col min="11790" max="11790" width="11" style="6" customWidth="1"/>
    <col min="11791" max="11791" width="11.140625" style="6" bestFit="1" customWidth="1"/>
    <col min="11792" max="11792" width="10.28515625" style="6" bestFit="1" customWidth="1"/>
    <col min="11793" max="12033" width="9.140625" style="6"/>
    <col min="12034" max="12034" width="7.7109375" style="6" customWidth="1"/>
    <col min="12035" max="12035" width="9.5703125" style="6" customWidth="1"/>
    <col min="12036" max="12036" width="13.42578125" style="6" customWidth="1"/>
    <col min="12037" max="12037" width="17.5703125" style="6" customWidth="1"/>
    <col min="12038" max="12038" width="14.42578125" style="6" customWidth="1"/>
    <col min="12039" max="12039" width="0" style="6" hidden="1" customWidth="1"/>
    <col min="12040" max="12040" width="15.140625" style="6" customWidth="1"/>
    <col min="12041" max="12041" width="18.85546875" style="6" customWidth="1"/>
    <col min="12042" max="12042" width="10" style="6" customWidth="1"/>
    <col min="12043" max="12043" width="14.7109375" style="6" customWidth="1"/>
    <col min="12044" max="12045" width="11" style="6" bestFit="1" customWidth="1"/>
    <col min="12046" max="12046" width="11" style="6" customWidth="1"/>
    <col min="12047" max="12047" width="11.140625" style="6" bestFit="1" customWidth="1"/>
    <col min="12048" max="12048" width="10.28515625" style="6" bestFit="1" customWidth="1"/>
    <col min="12049" max="12289" width="9.140625" style="6"/>
    <col min="12290" max="12290" width="7.7109375" style="6" customWidth="1"/>
    <col min="12291" max="12291" width="9.5703125" style="6" customWidth="1"/>
    <col min="12292" max="12292" width="13.42578125" style="6" customWidth="1"/>
    <col min="12293" max="12293" width="17.5703125" style="6" customWidth="1"/>
    <col min="12294" max="12294" width="14.42578125" style="6" customWidth="1"/>
    <col min="12295" max="12295" width="0" style="6" hidden="1" customWidth="1"/>
    <col min="12296" max="12296" width="15.140625" style="6" customWidth="1"/>
    <col min="12297" max="12297" width="18.85546875" style="6" customWidth="1"/>
    <col min="12298" max="12298" width="10" style="6" customWidth="1"/>
    <col min="12299" max="12299" width="14.7109375" style="6" customWidth="1"/>
    <col min="12300" max="12301" width="11" style="6" bestFit="1" customWidth="1"/>
    <col min="12302" max="12302" width="11" style="6" customWidth="1"/>
    <col min="12303" max="12303" width="11.140625" style="6" bestFit="1" customWidth="1"/>
    <col min="12304" max="12304" width="10.28515625" style="6" bestFit="1" customWidth="1"/>
    <col min="12305" max="12545" width="9.140625" style="6"/>
    <col min="12546" max="12546" width="7.7109375" style="6" customWidth="1"/>
    <col min="12547" max="12547" width="9.5703125" style="6" customWidth="1"/>
    <col min="12548" max="12548" width="13.42578125" style="6" customWidth="1"/>
    <col min="12549" max="12549" width="17.5703125" style="6" customWidth="1"/>
    <col min="12550" max="12550" width="14.42578125" style="6" customWidth="1"/>
    <col min="12551" max="12551" width="0" style="6" hidden="1" customWidth="1"/>
    <col min="12552" max="12552" width="15.140625" style="6" customWidth="1"/>
    <col min="12553" max="12553" width="18.85546875" style="6" customWidth="1"/>
    <col min="12554" max="12554" width="10" style="6" customWidth="1"/>
    <col min="12555" max="12555" width="14.7109375" style="6" customWidth="1"/>
    <col min="12556" max="12557" width="11" style="6" bestFit="1" customWidth="1"/>
    <col min="12558" max="12558" width="11" style="6" customWidth="1"/>
    <col min="12559" max="12559" width="11.140625" style="6" bestFit="1" customWidth="1"/>
    <col min="12560" max="12560" width="10.28515625" style="6" bestFit="1" customWidth="1"/>
    <col min="12561" max="12801" width="9.140625" style="6"/>
    <col min="12802" max="12802" width="7.7109375" style="6" customWidth="1"/>
    <col min="12803" max="12803" width="9.5703125" style="6" customWidth="1"/>
    <col min="12804" max="12804" width="13.42578125" style="6" customWidth="1"/>
    <col min="12805" max="12805" width="17.5703125" style="6" customWidth="1"/>
    <col min="12806" max="12806" width="14.42578125" style="6" customWidth="1"/>
    <col min="12807" max="12807" width="0" style="6" hidden="1" customWidth="1"/>
    <col min="12808" max="12808" width="15.140625" style="6" customWidth="1"/>
    <col min="12809" max="12809" width="18.85546875" style="6" customWidth="1"/>
    <col min="12810" max="12810" width="10" style="6" customWidth="1"/>
    <col min="12811" max="12811" width="14.7109375" style="6" customWidth="1"/>
    <col min="12812" max="12813" width="11" style="6" bestFit="1" customWidth="1"/>
    <col min="12814" max="12814" width="11" style="6" customWidth="1"/>
    <col min="12815" max="12815" width="11.140625" style="6" bestFit="1" customWidth="1"/>
    <col min="12816" max="12816" width="10.28515625" style="6" bestFit="1" customWidth="1"/>
    <col min="12817" max="13057" width="9.140625" style="6"/>
    <col min="13058" max="13058" width="7.7109375" style="6" customWidth="1"/>
    <col min="13059" max="13059" width="9.5703125" style="6" customWidth="1"/>
    <col min="13060" max="13060" width="13.42578125" style="6" customWidth="1"/>
    <col min="13061" max="13061" width="17.5703125" style="6" customWidth="1"/>
    <col min="13062" max="13062" width="14.42578125" style="6" customWidth="1"/>
    <col min="13063" max="13063" width="0" style="6" hidden="1" customWidth="1"/>
    <col min="13064" max="13064" width="15.140625" style="6" customWidth="1"/>
    <col min="13065" max="13065" width="18.85546875" style="6" customWidth="1"/>
    <col min="13066" max="13066" width="10" style="6" customWidth="1"/>
    <col min="13067" max="13067" width="14.7109375" style="6" customWidth="1"/>
    <col min="13068" max="13069" width="11" style="6" bestFit="1" customWidth="1"/>
    <col min="13070" max="13070" width="11" style="6" customWidth="1"/>
    <col min="13071" max="13071" width="11.140625" style="6" bestFit="1" customWidth="1"/>
    <col min="13072" max="13072" width="10.28515625" style="6" bestFit="1" customWidth="1"/>
    <col min="13073" max="13313" width="9.140625" style="6"/>
    <col min="13314" max="13314" width="7.7109375" style="6" customWidth="1"/>
    <col min="13315" max="13315" width="9.5703125" style="6" customWidth="1"/>
    <col min="13316" max="13316" width="13.42578125" style="6" customWidth="1"/>
    <col min="13317" max="13317" width="17.5703125" style="6" customWidth="1"/>
    <col min="13318" max="13318" width="14.42578125" style="6" customWidth="1"/>
    <col min="13319" max="13319" width="0" style="6" hidden="1" customWidth="1"/>
    <col min="13320" max="13320" width="15.140625" style="6" customWidth="1"/>
    <col min="13321" max="13321" width="18.85546875" style="6" customWidth="1"/>
    <col min="13322" max="13322" width="10" style="6" customWidth="1"/>
    <col min="13323" max="13323" width="14.7109375" style="6" customWidth="1"/>
    <col min="13324" max="13325" width="11" style="6" bestFit="1" customWidth="1"/>
    <col min="13326" max="13326" width="11" style="6" customWidth="1"/>
    <col min="13327" max="13327" width="11.140625" style="6" bestFit="1" customWidth="1"/>
    <col min="13328" max="13328" width="10.28515625" style="6" bestFit="1" customWidth="1"/>
    <col min="13329" max="13569" width="9.140625" style="6"/>
    <col min="13570" max="13570" width="7.7109375" style="6" customWidth="1"/>
    <col min="13571" max="13571" width="9.5703125" style="6" customWidth="1"/>
    <col min="13572" max="13572" width="13.42578125" style="6" customWidth="1"/>
    <col min="13573" max="13573" width="17.5703125" style="6" customWidth="1"/>
    <col min="13574" max="13574" width="14.42578125" style="6" customWidth="1"/>
    <col min="13575" max="13575" width="0" style="6" hidden="1" customWidth="1"/>
    <col min="13576" max="13576" width="15.140625" style="6" customWidth="1"/>
    <col min="13577" max="13577" width="18.85546875" style="6" customWidth="1"/>
    <col min="13578" max="13578" width="10" style="6" customWidth="1"/>
    <col min="13579" max="13579" width="14.7109375" style="6" customWidth="1"/>
    <col min="13580" max="13581" width="11" style="6" bestFit="1" customWidth="1"/>
    <col min="13582" max="13582" width="11" style="6" customWidth="1"/>
    <col min="13583" max="13583" width="11.140625" style="6" bestFit="1" customWidth="1"/>
    <col min="13584" max="13584" width="10.28515625" style="6" bestFit="1" customWidth="1"/>
    <col min="13585" max="13825" width="9.140625" style="6"/>
    <col min="13826" max="13826" width="7.7109375" style="6" customWidth="1"/>
    <col min="13827" max="13827" width="9.5703125" style="6" customWidth="1"/>
    <col min="13828" max="13828" width="13.42578125" style="6" customWidth="1"/>
    <col min="13829" max="13829" width="17.5703125" style="6" customWidth="1"/>
    <col min="13830" max="13830" width="14.42578125" style="6" customWidth="1"/>
    <col min="13831" max="13831" width="0" style="6" hidden="1" customWidth="1"/>
    <col min="13832" max="13832" width="15.140625" style="6" customWidth="1"/>
    <col min="13833" max="13833" width="18.85546875" style="6" customWidth="1"/>
    <col min="13834" max="13834" width="10" style="6" customWidth="1"/>
    <col min="13835" max="13835" width="14.7109375" style="6" customWidth="1"/>
    <col min="13836" max="13837" width="11" style="6" bestFit="1" customWidth="1"/>
    <col min="13838" max="13838" width="11" style="6" customWidth="1"/>
    <col min="13839" max="13839" width="11.140625" style="6" bestFit="1" customWidth="1"/>
    <col min="13840" max="13840" width="10.28515625" style="6" bestFit="1" customWidth="1"/>
    <col min="13841" max="14081" width="9.140625" style="6"/>
    <col min="14082" max="14082" width="7.7109375" style="6" customWidth="1"/>
    <col min="14083" max="14083" width="9.5703125" style="6" customWidth="1"/>
    <col min="14084" max="14084" width="13.42578125" style="6" customWidth="1"/>
    <col min="14085" max="14085" width="17.5703125" style="6" customWidth="1"/>
    <col min="14086" max="14086" width="14.42578125" style="6" customWidth="1"/>
    <col min="14087" max="14087" width="0" style="6" hidden="1" customWidth="1"/>
    <col min="14088" max="14088" width="15.140625" style="6" customWidth="1"/>
    <col min="14089" max="14089" width="18.85546875" style="6" customWidth="1"/>
    <col min="14090" max="14090" width="10" style="6" customWidth="1"/>
    <col min="14091" max="14091" width="14.7109375" style="6" customWidth="1"/>
    <col min="14092" max="14093" width="11" style="6" bestFit="1" customWidth="1"/>
    <col min="14094" max="14094" width="11" style="6" customWidth="1"/>
    <col min="14095" max="14095" width="11.140625" style="6" bestFit="1" customWidth="1"/>
    <col min="14096" max="14096" width="10.28515625" style="6" bestFit="1" customWidth="1"/>
    <col min="14097" max="14337" width="9.140625" style="6"/>
    <col min="14338" max="14338" width="7.7109375" style="6" customWidth="1"/>
    <col min="14339" max="14339" width="9.5703125" style="6" customWidth="1"/>
    <col min="14340" max="14340" width="13.42578125" style="6" customWidth="1"/>
    <col min="14341" max="14341" width="17.5703125" style="6" customWidth="1"/>
    <col min="14342" max="14342" width="14.42578125" style="6" customWidth="1"/>
    <col min="14343" max="14343" width="0" style="6" hidden="1" customWidth="1"/>
    <col min="14344" max="14344" width="15.140625" style="6" customWidth="1"/>
    <col min="14345" max="14345" width="18.85546875" style="6" customWidth="1"/>
    <col min="14346" max="14346" width="10" style="6" customWidth="1"/>
    <col min="14347" max="14347" width="14.7109375" style="6" customWidth="1"/>
    <col min="14348" max="14349" width="11" style="6" bestFit="1" customWidth="1"/>
    <col min="14350" max="14350" width="11" style="6" customWidth="1"/>
    <col min="14351" max="14351" width="11.140625" style="6" bestFit="1" customWidth="1"/>
    <col min="14352" max="14352" width="10.28515625" style="6" bestFit="1" customWidth="1"/>
    <col min="14353" max="14593" width="9.140625" style="6"/>
    <col min="14594" max="14594" width="7.7109375" style="6" customWidth="1"/>
    <col min="14595" max="14595" width="9.5703125" style="6" customWidth="1"/>
    <col min="14596" max="14596" width="13.42578125" style="6" customWidth="1"/>
    <col min="14597" max="14597" width="17.5703125" style="6" customWidth="1"/>
    <col min="14598" max="14598" width="14.42578125" style="6" customWidth="1"/>
    <col min="14599" max="14599" width="0" style="6" hidden="1" customWidth="1"/>
    <col min="14600" max="14600" width="15.140625" style="6" customWidth="1"/>
    <col min="14601" max="14601" width="18.85546875" style="6" customWidth="1"/>
    <col min="14602" max="14602" width="10" style="6" customWidth="1"/>
    <col min="14603" max="14603" width="14.7109375" style="6" customWidth="1"/>
    <col min="14604" max="14605" width="11" style="6" bestFit="1" customWidth="1"/>
    <col min="14606" max="14606" width="11" style="6" customWidth="1"/>
    <col min="14607" max="14607" width="11.140625" style="6" bestFit="1" customWidth="1"/>
    <col min="14608" max="14608" width="10.28515625" style="6" bestFit="1" customWidth="1"/>
    <col min="14609" max="14849" width="9.140625" style="6"/>
    <col min="14850" max="14850" width="7.7109375" style="6" customWidth="1"/>
    <col min="14851" max="14851" width="9.5703125" style="6" customWidth="1"/>
    <col min="14852" max="14852" width="13.42578125" style="6" customWidth="1"/>
    <col min="14853" max="14853" width="17.5703125" style="6" customWidth="1"/>
    <col min="14854" max="14854" width="14.42578125" style="6" customWidth="1"/>
    <col min="14855" max="14855" width="0" style="6" hidden="1" customWidth="1"/>
    <col min="14856" max="14856" width="15.140625" style="6" customWidth="1"/>
    <col min="14857" max="14857" width="18.85546875" style="6" customWidth="1"/>
    <col min="14858" max="14858" width="10" style="6" customWidth="1"/>
    <col min="14859" max="14859" width="14.7109375" style="6" customWidth="1"/>
    <col min="14860" max="14861" width="11" style="6" bestFit="1" customWidth="1"/>
    <col min="14862" max="14862" width="11" style="6" customWidth="1"/>
    <col min="14863" max="14863" width="11.140625" style="6" bestFit="1" customWidth="1"/>
    <col min="14864" max="14864" width="10.28515625" style="6" bestFit="1" customWidth="1"/>
    <col min="14865" max="15105" width="9.140625" style="6"/>
    <col min="15106" max="15106" width="7.7109375" style="6" customWidth="1"/>
    <col min="15107" max="15107" width="9.5703125" style="6" customWidth="1"/>
    <col min="15108" max="15108" width="13.42578125" style="6" customWidth="1"/>
    <col min="15109" max="15109" width="17.5703125" style="6" customWidth="1"/>
    <col min="15110" max="15110" width="14.42578125" style="6" customWidth="1"/>
    <col min="15111" max="15111" width="0" style="6" hidden="1" customWidth="1"/>
    <col min="15112" max="15112" width="15.140625" style="6" customWidth="1"/>
    <col min="15113" max="15113" width="18.85546875" style="6" customWidth="1"/>
    <col min="15114" max="15114" width="10" style="6" customWidth="1"/>
    <col min="15115" max="15115" width="14.7109375" style="6" customWidth="1"/>
    <col min="15116" max="15117" width="11" style="6" bestFit="1" customWidth="1"/>
    <col min="15118" max="15118" width="11" style="6" customWidth="1"/>
    <col min="15119" max="15119" width="11.140625" style="6" bestFit="1" customWidth="1"/>
    <col min="15120" max="15120" width="10.28515625" style="6" bestFit="1" customWidth="1"/>
    <col min="15121" max="15361" width="9.140625" style="6"/>
    <col min="15362" max="15362" width="7.7109375" style="6" customWidth="1"/>
    <col min="15363" max="15363" width="9.5703125" style="6" customWidth="1"/>
    <col min="15364" max="15364" width="13.42578125" style="6" customWidth="1"/>
    <col min="15365" max="15365" width="17.5703125" style="6" customWidth="1"/>
    <col min="15366" max="15366" width="14.42578125" style="6" customWidth="1"/>
    <col min="15367" max="15367" width="0" style="6" hidden="1" customWidth="1"/>
    <col min="15368" max="15368" width="15.140625" style="6" customWidth="1"/>
    <col min="15369" max="15369" width="18.85546875" style="6" customWidth="1"/>
    <col min="15370" max="15370" width="10" style="6" customWidth="1"/>
    <col min="15371" max="15371" width="14.7109375" style="6" customWidth="1"/>
    <col min="15372" max="15373" width="11" style="6" bestFit="1" customWidth="1"/>
    <col min="15374" max="15374" width="11" style="6" customWidth="1"/>
    <col min="15375" max="15375" width="11.140625" style="6" bestFit="1" customWidth="1"/>
    <col min="15376" max="15376" width="10.28515625" style="6" bestFit="1" customWidth="1"/>
    <col min="15377" max="15617" width="9.140625" style="6"/>
    <col min="15618" max="15618" width="7.7109375" style="6" customWidth="1"/>
    <col min="15619" max="15619" width="9.5703125" style="6" customWidth="1"/>
    <col min="15620" max="15620" width="13.42578125" style="6" customWidth="1"/>
    <col min="15621" max="15621" width="17.5703125" style="6" customWidth="1"/>
    <col min="15622" max="15622" width="14.42578125" style="6" customWidth="1"/>
    <col min="15623" max="15623" width="0" style="6" hidden="1" customWidth="1"/>
    <col min="15624" max="15624" width="15.140625" style="6" customWidth="1"/>
    <col min="15625" max="15625" width="18.85546875" style="6" customWidth="1"/>
    <col min="15626" max="15626" width="10" style="6" customWidth="1"/>
    <col min="15627" max="15627" width="14.7109375" style="6" customWidth="1"/>
    <col min="15628" max="15629" width="11" style="6" bestFit="1" customWidth="1"/>
    <col min="15630" max="15630" width="11" style="6" customWidth="1"/>
    <col min="15631" max="15631" width="11.140625" style="6" bestFit="1" customWidth="1"/>
    <col min="15632" max="15632" width="10.28515625" style="6" bestFit="1" customWidth="1"/>
    <col min="15633" max="15873" width="9.140625" style="6"/>
    <col min="15874" max="15874" width="7.7109375" style="6" customWidth="1"/>
    <col min="15875" max="15875" width="9.5703125" style="6" customWidth="1"/>
    <col min="15876" max="15876" width="13.42578125" style="6" customWidth="1"/>
    <col min="15877" max="15877" width="17.5703125" style="6" customWidth="1"/>
    <col min="15878" max="15878" width="14.42578125" style="6" customWidth="1"/>
    <col min="15879" max="15879" width="0" style="6" hidden="1" customWidth="1"/>
    <col min="15880" max="15880" width="15.140625" style="6" customWidth="1"/>
    <col min="15881" max="15881" width="18.85546875" style="6" customWidth="1"/>
    <col min="15882" max="15882" width="10" style="6" customWidth="1"/>
    <col min="15883" max="15883" width="14.7109375" style="6" customWidth="1"/>
    <col min="15884" max="15885" width="11" style="6" bestFit="1" customWidth="1"/>
    <col min="15886" max="15886" width="11" style="6" customWidth="1"/>
    <col min="15887" max="15887" width="11.140625" style="6" bestFit="1" customWidth="1"/>
    <col min="15888" max="15888" width="10.28515625" style="6" bestFit="1" customWidth="1"/>
    <col min="15889" max="16129" width="9.140625" style="6"/>
    <col min="16130" max="16130" width="7.7109375" style="6" customWidth="1"/>
    <col min="16131" max="16131" width="9.5703125" style="6" customWidth="1"/>
    <col min="16132" max="16132" width="13.42578125" style="6" customWidth="1"/>
    <col min="16133" max="16133" width="17.5703125" style="6" customWidth="1"/>
    <col min="16134" max="16134" width="14.42578125" style="6" customWidth="1"/>
    <col min="16135" max="16135" width="0" style="6" hidden="1" customWidth="1"/>
    <col min="16136" max="16136" width="15.140625" style="6" customWidth="1"/>
    <col min="16137" max="16137" width="18.85546875" style="6" customWidth="1"/>
    <col min="16138" max="16138" width="10" style="6" customWidth="1"/>
    <col min="16139" max="16139" width="14.7109375" style="6" customWidth="1"/>
    <col min="16140" max="16141" width="11" style="6" bestFit="1" customWidth="1"/>
    <col min="16142" max="16142" width="11" style="6" customWidth="1"/>
    <col min="16143" max="16143" width="11.140625" style="6" bestFit="1" customWidth="1"/>
    <col min="16144" max="16144" width="10.28515625" style="6" bestFit="1" customWidth="1"/>
    <col min="16145" max="16384" width="9.140625" style="6"/>
  </cols>
  <sheetData>
    <row r="2" spans="2:15" x14ac:dyDescent="0.25">
      <c r="H2" s="7" t="s">
        <v>93</v>
      </c>
    </row>
    <row r="4" spans="2:15" x14ac:dyDescent="0.25">
      <c r="I4" s="140"/>
    </row>
    <row r="7" spans="2:15" ht="15.75" x14ac:dyDescent="0.25">
      <c r="B7" s="8">
        <v>8.01</v>
      </c>
      <c r="C7" s="114" t="s">
        <v>94</v>
      </c>
      <c r="D7" s="114"/>
      <c r="E7" s="114"/>
      <c r="F7" s="114"/>
      <c r="G7" s="114"/>
      <c r="H7" s="114"/>
      <c r="I7" s="95"/>
      <c r="K7" s="38"/>
    </row>
    <row r="8" spans="2:15" ht="12.75" customHeight="1" x14ac:dyDescent="0.25">
      <c r="B8" s="8"/>
      <c r="C8" s="5"/>
      <c r="D8" s="41"/>
      <c r="E8" s="41"/>
      <c r="F8" s="41"/>
      <c r="G8" s="41"/>
      <c r="H8" s="41"/>
      <c r="I8" s="95"/>
      <c r="K8" s="38"/>
    </row>
    <row r="9" spans="2:15" ht="38.25" customHeight="1" x14ac:dyDescent="0.25">
      <c r="C9" s="115" t="s">
        <v>0</v>
      </c>
      <c r="D9" s="44" t="s">
        <v>1</v>
      </c>
      <c r="E9" s="44" t="s">
        <v>2</v>
      </c>
      <c r="F9" s="93" t="s">
        <v>3</v>
      </c>
      <c r="G9" s="45" t="s">
        <v>67</v>
      </c>
      <c r="H9" s="46" t="s">
        <v>4</v>
      </c>
      <c r="I9" s="2"/>
      <c r="J9" s="2"/>
      <c r="K9" s="4"/>
      <c r="L9" s="9"/>
    </row>
    <row r="10" spans="2:15" x14ac:dyDescent="0.25">
      <c r="C10" s="116"/>
      <c r="D10" s="16" t="s">
        <v>5</v>
      </c>
      <c r="E10" s="16" t="s">
        <v>6</v>
      </c>
      <c r="F10" s="92" t="s">
        <v>7</v>
      </c>
      <c r="G10" s="16" t="s">
        <v>8</v>
      </c>
      <c r="H10" s="16" t="s">
        <v>6</v>
      </c>
      <c r="I10" s="2"/>
      <c r="J10" s="2"/>
      <c r="K10" s="4"/>
      <c r="L10" s="9"/>
    </row>
    <row r="11" spans="2:15" x14ac:dyDescent="0.25">
      <c r="B11" s="47"/>
      <c r="C11" s="47">
        <v>2007</v>
      </c>
      <c r="D11" s="4">
        <v>3721.9374202165463</v>
      </c>
      <c r="E11" s="9">
        <v>5.6460948497259382</v>
      </c>
      <c r="F11" s="4">
        <v>68824.079961104057</v>
      </c>
      <c r="G11" s="10">
        <v>3983.3386396280689</v>
      </c>
      <c r="H11" s="9">
        <v>3.16262533840752</v>
      </c>
      <c r="I11" s="9"/>
      <c r="J11" s="2"/>
      <c r="K11" s="10"/>
      <c r="L11" s="1"/>
      <c r="M11" s="2"/>
      <c r="N11" s="2"/>
      <c r="O11" s="4"/>
    </row>
    <row r="12" spans="2:15" x14ac:dyDescent="0.25">
      <c r="B12" s="47"/>
      <c r="C12" s="47">
        <v>2008</v>
      </c>
      <c r="D12" s="10">
        <v>3821.6576237256222</v>
      </c>
      <c r="E12" s="48">
        <f>((D12-D11)/D11)*100</f>
        <v>2.6792552439872575</v>
      </c>
      <c r="F12" s="4">
        <v>68246.323506654211</v>
      </c>
      <c r="G12" s="10">
        <v>3969.102132641749</v>
      </c>
      <c r="H12" s="49">
        <f t="shared" ref="H12" si="0">((G12-G11)/G11)*100</f>
        <v>-0.35740137292593321</v>
      </c>
      <c r="I12" s="49"/>
      <c r="J12" s="2"/>
      <c r="K12" s="10"/>
      <c r="L12" s="48"/>
      <c r="M12" s="2"/>
      <c r="N12" s="2"/>
      <c r="O12" s="4"/>
    </row>
    <row r="13" spans="2:15" x14ac:dyDescent="0.25">
      <c r="B13" s="47"/>
      <c r="C13" s="47">
        <v>2009</v>
      </c>
      <c r="D13" s="10">
        <v>3568.0347546449216</v>
      </c>
      <c r="E13" s="48">
        <f t="shared" ref="E13:E15" si="1">((D13-D12)/D12)*100</f>
        <v>-6.6364623430984153</v>
      </c>
      <c r="F13" s="4">
        <v>63142.117127573467</v>
      </c>
      <c r="G13" s="10">
        <v>3683.3076169657456</v>
      </c>
      <c r="H13" s="49">
        <f t="shared" ref="H13:H20" si="2">((G13-G12)/G12)*100</f>
        <v>-7.2004827823814317</v>
      </c>
      <c r="I13" s="49"/>
      <c r="J13" s="18"/>
      <c r="K13" s="19"/>
      <c r="M13" s="2"/>
      <c r="N13" s="2"/>
      <c r="O13" s="4"/>
    </row>
    <row r="14" spans="2:15" x14ac:dyDescent="0.25">
      <c r="B14" s="47"/>
      <c r="C14" s="47">
        <v>2010</v>
      </c>
      <c r="D14" s="10">
        <v>3463.9745040650687</v>
      </c>
      <c r="E14" s="48">
        <f t="shared" si="1"/>
        <v>-2.9164584354002066</v>
      </c>
      <c r="F14" s="4">
        <v>62390.347869546087</v>
      </c>
      <c r="G14" s="10">
        <v>3583.2823589987597</v>
      </c>
      <c r="H14" s="49">
        <f t="shared" si="2"/>
        <v>-2.7156368234425461</v>
      </c>
      <c r="I14" s="49"/>
      <c r="J14" s="18"/>
      <c r="K14" s="19"/>
      <c r="M14" s="2"/>
      <c r="N14" s="2"/>
      <c r="O14" s="4"/>
    </row>
    <row r="15" spans="2:15" x14ac:dyDescent="0.25">
      <c r="B15" s="47"/>
      <c r="C15" s="47">
        <v>2011</v>
      </c>
      <c r="D15" s="10">
        <v>3488.3803465749152</v>
      </c>
      <c r="E15" s="48">
        <f t="shared" si="1"/>
        <v>0.70456184019846446</v>
      </c>
      <c r="F15" s="4">
        <v>63107.26607042559</v>
      </c>
      <c r="G15" s="10">
        <v>3625.1731763237663</v>
      </c>
      <c r="H15" s="49">
        <f t="shared" si="2"/>
        <v>1.1690626952633356</v>
      </c>
      <c r="I15" s="49"/>
      <c r="J15" s="18"/>
      <c r="K15" s="19"/>
      <c r="M15" s="2"/>
      <c r="N15" s="2"/>
      <c r="O15" s="4"/>
    </row>
    <row r="16" spans="2:15" x14ac:dyDescent="0.25">
      <c r="C16" s="47">
        <v>2012</v>
      </c>
      <c r="D16" s="10">
        <v>3575.8227679584052</v>
      </c>
      <c r="E16" s="48">
        <f t="shared" ref="E16:E19" si="3">((D16-D15)/D15)*100</f>
        <v>2.5066768154838908</v>
      </c>
      <c r="F16" s="4">
        <v>63712.899436219886</v>
      </c>
      <c r="G16" s="10">
        <v>3669.7538769775351</v>
      </c>
      <c r="H16" s="49">
        <f t="shared" si="2"/>
        <v>1.2297536830772176</v>
      </c>
      <c r="J16" s="18"/>
      <c r="K16" s="19"/>
      <c r="M16" s="2"/>
      <c r="N16" s="2"/>
      <c r="O16" s="4"/>
    </row>
    <row r="17" spans="2:30" x14ac:dyDescent="0.25">
      <c r="C17" s="47">
        <v>2013</v>
      </c>
      <c r="D17" s="10">
        <v>3671.482048312927</v>
      </c>
      <c r="E17" s="48">
        <f t="shared" si="3"/>
        <v>2.6751683895434755</v>
      </c>
      <c r="F17" s="4">
        <v>65283.558532565068</v>
      </c>
      <c r="G17" s="10">
        <v>3716.7021610068214</v>
      </c>
      <c r="H17" s="49">
        <f t="shared" si="2"/>
        <v>1.279330592817673</v>
      </c>
      <c r="J17" s="18"/>
      <c r="K17" s="19"/>
      <c r="M17" s="2"/>
      <c r="N17" s="2"/>
      <c r="O17" s="4"/>
    </row>
    <row r="18" spans="2:30" s="5" customFormat="1" x14ac:dyDescent="0.25">
      <c r="C18" s="47">
        <v>2014</v>
      </c>
      <c r="D18" s="10">
        <v>3802.3627757585796</v>
      </c>
      <c r="E18" s="48">
        <f t="shared" si="3"/>
        <v>3.5647927927577165</v>
      </c>
      <c r="F18" s="4">
        <v>66716.312104268582</v>
      </c>
      <c r="G18" s="10">
        <v>3815.3631096640802</v>
      </c>
      <c r="H18" s="49">
        <f t="shared" si="2"/>
        <v>2.6545293215136843</v>
      </c>
      <c r="J18" s="18"/>
      <c r="K18" s="19"/>
      <c r="M18" s="2"/>
      <c r="N18" s="2"/>
      <c r="O18" s="4"/>
    </row>
    <row r="19" spans="2:30" s="5" customFormat="1" x14ac:dyDescent="0.25">
      <c r="C19" s="47">
        <v>2015</v>
      </c>
      <c r="D19" s="10">
        <v>3923.4570188485368</v>
      </c>
      <c r="E19" s="48">
        <f t="shared" si="3"/>
        <v>3.184710408537982</v>
      </c>
      <c r="F19" s="4">
        <v>66438.463420742657</v>
      </c>
      <c r="G19" s="10">
        <v>3923.4570175840277</v>
      </c>
      <c r="H19" s="49">
        <f t="shared" si="2"/>
        <v>2.8331224267004167</v>
      </c>
      <c r="J19" s="18"/>
      <c r="K19" s="19"/>
      <c r="M19" s="2"/>
      <c r="N19" s="2"/>
      <c r="O19" s="4"/>
    </row>
    <row r="20" spans="2:30" s="5" customFormat="1" x14ac:dyDescent="0.25">
      <c r="C20" s="47">
        <v>2016</v>
      </c>
      <c r="D20" s="10">
        <v>4091.0855000000001</v>
      </c>
      <c r="E20" s="48">
        <f t="shared" ref="E20:E26" si="4">((D20-D19)/D19)*100</f>
        <v>4.2724689055128033</v>
      </c>
      <c r="F20" s="4">
        <v>66705</v>
      </c>
      <c r="G20" s="10">
        <v>4050.5761000000002</v>
      </c>
      <c r="H20" s="49">
        <f t="shared" si="2"/>
        <v>3.2399764250316552</v>
      </c>
      <c r="J20" s="18"/>
      <c r="K20" s="19"/>
      <c r="M20" s="2"/>
      <c r="N20" s="2"/>
      <c r="O20" s="4"/>
    </row>
    <row r="21" spans="2:30" s="5" customFormat="1" x14ac:dyDescent="0.25">
      <c r="C21" s="47">
        <v>2017</v>
      </c>
      <c r="D21" s="10">
        <v>4305.2172</v>
      </c>
      <c r="E21" s="48">
        <f t="shared" si="4"/>
        <v>5.2341047382167858</v>
      </c>
      <c r="F21" s="4">
        <v>68212.3</v>
      </c>
      <c r="G21" s="10">
        <v>4179.5482000000002</v>
      </c>
      <c r="H21" s="49">
        <f t="shared" ref="H21:H23" si="5">((G21-G20)/G20)*100</f>
        <v>3.1840433759533595</v>
      </c>
      <c r="I21" s="10"/>
      <c r="J21" s="18"/>
      <c r="K21" s="19"/>
      <c r="M21" s="2"/>
      <c r="N21" s="2"/>
      <c r="O21" s="4"/>
      <c r="W21" s="39"/>
    </row>
    <row r="22" spans="2:30" s="5" customFormat="1" x14ac:dyDescent="0.25">
      <c r="C22" s="47">
        <v>2018</v>
      </c>
      <c r="D22" s="10">
        <v>4608.4636</v>
      </c>
      <c r="E22" s="48">
        <f t="shared" si="4"/>
        <v>7.0436957280575765</v>
      </c>
      <c r="F22" s="4">
        <v>71537.8</v>
      </c>
      <c r="G22" s="10">
        <v>4357.9007000000001</v>
      </c>
      <c r="H22" s="49">
        <f t="shared" si="5"/>
        <v>4.2672674524964194</v>
      </c>
      <c r="I22" s="10"/>
      <c r="J22" s="18"/>
      <c r="K22" s="19"/>
      <c r="M22" s="2"/>
      <c r="N22" s="2"/>
      <c r="O22" s="4"/>
      <c r="U22" s="39"/>
      <c r="V22" s="39"/>
      <c r="W22" s="39"/>
      <c r="X22" s="39"/>
      <c r="Y22" s="39"/>
      <c r="Z22" s="39"/>
      <c r="AA22" s="39"/>
      <c r="AB22" s="39"/>
      <c r="AC22" s="39"/>
      <c r="AD22" s="39"/>
    </row>
    <row r="23" spans="2:30" s="5" customFormat="1" x14ac:dyDescent="0.25">
      <c r="C23" s="47">
        <v>2019</v>
      </c>
      <c r="D23" s="10">
        <v>4951.5606933224399</v>
      </c>
      <c r="E23" s="48">
        <f t="shared" si="4"/>
        <v>7.4449344315628272</v>
      </c>
      <c r="F23" s="4">
        <v>74742.795153399886</v>
      </c>
      <c r="G23" s="10">
        <v>4528.5402170019879</v>
      </c>
      <c r="H23" s="49">
        <f t="shared" si="5"/>
        <v>3.9156357326358484</v>
      </c>
      <c r="J23" s="18"/>
      <c r="K23" s="19"/>
      <c r="M23" s="2"/>
      <c r="N23" s="2"/>
      <c r="O23" s="4"/>
      <c r="W23" s="39"/>
      <c r="X23" s="39"/>
    </row>
    <row r="24" spans="2:30" s="5" customFormat="1" x14ac:dyDescent="0.25">
      <c r="C24" s="47">
        <v>2020</v>
      </c>
      <c r="D24" s="10">
        <v>4706.0019867824103</v>
      </c>
      <c r="E24" s="48">
        <f t="shared" si="4"/>
        <v>-4.9592183505128871</v>
      </c>
      <c r="F24" s="4">
        <v>72446.842371723484</v>
      </c>
      <c r="G24" s="10">
        <v>4297.2162507376961</v>
      </c>
      <c r="H24" s="49">
        <f t="shared" ref="H24" si="6">((G24-G23)/G23)*100</f>
        <v>-5.1081354074279224</v>
      </c>
      <c r="J24" s="18"/>
      <c r="K24" s="19"/>
      <c r="M24" s="2"/>
      <c r="N24" s="2"/>
      <c r="O24" s="4"/>
      <c r="W24" s="39"/>
      <c r="X24" s="39"/>
    </row>
    <row r="25" spans="2:30" s="5" customFormat="1" x14ac:dyDescent="0.25">
      <c r="C25" s="47">
        <v>2021</v>
      </c>
      <c r="D25" s="10">
        <v>5023.6245233168102</v>
      </c>
      <c r="E25" s="48">
        <f t="shared" si="4"/>
        <v>6.7493073191744415</v>
      </c>
      <c r="F25" s="4">
        <v>74181.192293628352</v>
      </c>
      <c r="G25" s="10">
        <v>4470.3366672581142</v>
      </c>
      <c r="H25" s="49">
        <f t="shared" ref="H25:H26" si="7">((G25-G24)/G24)*100</f>
        <v>4.0286642891359907</v>
      </c>
      <c r="J25" s="18"/>
      <c r="K25" s="19"/>
      <c r="M25" s="2"/>
      <c r="N25" s="2"/>
      <c r="O25" s="4"/>
    </row>
    <row r="26" spans="2:30" s="5" customFormat="1" x14ac:dyDescent="0.25">
      <c r="C26" s="47" t="s">
        <v>91</v>
      </c>
      <c r="D26" s="10">
        <v>5703.9737720058647</v>
      </c>
      <c r="E26" s="48">
        <f t="shared" si="4"/>
        <v>13.542995610664372</v>
      </c>
      <c r="F26" s="4">
        <v>72612</v>
      </c>
      <c r="G26" s="10">
        <v>4634.5649441973355</v>
      </c>
      <c r="H26" s="49">
        <f t="shared" si="7"/>
        <v>3.6737339749390947</v>
      </c>
      <c r="J26" s="18"/>
      <c r="K26" s="19"/>
      <c r="M26" s="2"/>
      <c r="N26" s="2"/>
      <c r="O26" s="4"/>
    </row>
    <row r="27" spans="2:30" ht="14.25" customHeight="1" x14ac:dyDescent="0.25">
      <c r="B27" s="12"/>
      <c r="C27" s="47"/>
      <c r="D27" s="51"/>
      <c r="E27" s="5"/>
      <c r="F27" s="5"/>
      <c r="G27" s="5"/>
      <c r="H27" s="5"/>
      <c r="I27" s="50"/>
      <c r="J27" s="141"/>
      <c r="K27" s="141"/>
      <c r="L27" s="141"/>
      <c r="P27" s="141"/>
      <c r="Q27" s="141"/>
      <c r="R27" s="141"/>
      <c r="S27" s="141"/>
      <c r="T27" s="141"/>
      <c r="U27" s="20"/>
    </row>
    <row r="28" spans="2:30" ht="14.25" customHeight="1" x14ac:dyDescent="0.25">
      <c r="B28" s="12"/>
      <c r="C28" s="53" t="s">
        <v>9</v>
      </c>
      <c r="D28" s="52"/>
      <c r="E28" s="52"/>
      <c r="F28" s="52"/>
      <c r="G28" s="52"/>
      <c r="H28" s="52"/>
      <c r="I28" s="50"/>
      <c r="J28" s="141"/>
      <c r="K28" s="141"/>
      <c r="L28" s="141"/>
      <c r="P28" s="141"/>
      <c r="Q28" s="141"/>
      <c r="R28" s="141"/>
      <c r="S28" s="141"/>
      <c r="T28" s="141"/>
      <c r="U28" s="20"/>
    </row>
    <row r="29" spans="2:30" ht="14.25" customHeight="1" x14ac:dyDescent="0.25">
      <c r="B29" s="12"/>
      <c r="C29" s="52" t="s">
        <v>92</v>
      </c>
      <c r="D29" s="52"/>
      <c r="E29" s="52"/>
      <c r="F29" s="52"/>
      <c r="G29" s="54"/>
      <c r="H29" s="52"/>
      <c r="I29" s="1"/>
      <c r="J29" s="141"/>
      <c r="K29" s="141"/>
      <c r="L29" s="141"/>
      <c r="M29" s="141"/>
      <c r="N29" s="141"/>
      <c r="O29" s="141"/>
      <c r="P29" s="141"/>
      <c r="Q29" s="141"/>
      <c r="R29" s="141"/>
      <c r="S29" s="141"/>
      <c r="T29" s="141"/>
      <c r="U29" s="20"/>
    </row>
    <row r="30" spans="2:30" x14ac:dyDescent="0.25">
      <c r="C30" s="52" t="s">
        <v>10</v>
      </c>
      <c r="D30" s="52"/>
      <c r="E30" s="52"/>
      <c r="F30" s="52"/>
      <c r="G30" s="52"/>
      <c r="H30" s="1"/>
      <c r="I30" s="62"/>
      <c r="J30" s="142"/>
      <c r="K30" s="142"/>
      <c r="L30" s="142"/>
      <c r="M30" s="142"/>
      <c r="N30" s="142"/>
      <c r="O30" s="143"/>
    </row>
    <row r="31" spans="2:30" x14ac:dyDescent="0.25">
      <c r="C31" s="56"/>
      <c r="D31" s="55"/>
      <c r="E31" s="52"/>
      <c r="F31" s="55"/>
      <c r="G31" s="55"/>
      <c r="H31" s="55"/>
      <c r="O31" s="143"/>
    </row>
    <row r="32" spans="2:30" x14ac:dyDescent="0.25">
      <c r="O32" s="143"/>
    </row>
    <row r="33" spans="3:18" x14ac:dyDescent="0.25">
      <c r="M33" s="4"/>
      <c r="N33" s="4"/>
      <c r="O33" s="143"/>
      <c r="P33" s="144"/>
      <c r="R33" s="136"/>
    </row>
    <row r="34" spans="3:18" x14ac:dyDescent="0.25">
      <c r="M34" s="4"/>
      <c r="N34" s="4"/>
      <c r="O34" s="143"/>
      <c r="P34" s="144"/>
    </row>
    <row r="35" spans="3:18" x14ac:dyDescent="0.25">
      <c r="M35" s="4"/>
      <c r="N35" s="4"/>
      <c r="O35" s="143"/>
      <c r="P35" s="144"/>
    </row>
    <row r="36" spans="3:18" x14ac:dyDescent="0.25">
      <c r="M36" s="4"/>
      <c r="N36" s="4"/>
      <c r="O36" s="143"/>
      <c r="P36" s="144"/>
    </row>
    <row r="37" spans="3:18" x14ac:dyDescent="0.25">
      <c r="C37" s="5"/>
      <c r="D37" s="5"/>
      <c r="M37" s="4"/>
      <c r="N37" s="4"/>
      <c r="O37" s="143"/>
      <c r="P37" s="144"/>
    </row>
    <row r="38" spans="3:18" x14ac:dyDescent="0.25">
      <c r="D38" s="5"/>
      <c r="M38" s="4"/>
      <c r="N38" s="4"/>
      <c r="O38" s="143"/>
      <c r="P38" s="144"/>
    </row>
    <row r="39" spans="3:18" x14ac:dyDescent="0.25">
      <c r="C39" s="5"/>
      <c r="D39" s="5"/>
      <c r="M39" s="4"/>
      <c r="N39" s="4"/>
      <c r="O39" s="143"/>
      <c r="P39" s="144"/>
    </row>
    <row r="40" spans="3:18" x14ac:dyDescent="0.25">
      <c r="C40" s="5"/>
      <c r="D40" s="5"/>
      <c r="M40" s="4"/>
      <c r="N40" s="4"/>
      <c r="O40" s="143"/>
      <c r="P40" s="144"/>
    </row>
    <row r="41" spans="3:18" x14ac:dyDescent="0.25">
      <c r="C41" s="5"/>
      <c r="D41" s="5"/>
      <c r="M41" s="4"/>
      <c r="N41" s="4"/>
      <c r="O41" s="143"/>
      <c r="P41" s="144"/>
      <c r="Q41" s="144"/>
    </row>
    <row r="42" spans="3:18" x14ac:dyDescent="0.25">
      <c r="C42" s="5"/>
      <c r="D42" s="5"/>
      <c r="M42" s="4"/>
      <c r="N42" s="4"/>
      <c r="O42" s="143"/>
      <c r="P42" s="144"/>
      <c r="Q42" s="144"/>
    </row>
    <row r="43" spans="3:18" x14ac:dyDescent="0.25">
      <c r="C43" s="5"/>
      <c r="D43" s="5"/>
      <c r="M43" s="4"/>
      <c r="N43" s="4"/>
      <c r="O43" s="143"/>
      <c r="P43" s="144"/>
      <c r="Q43" s="144"/>
    </row>
    <row r="44" spans="3:18" x14ac:dyDescent="0.25">
      <c r="C44" s="5"/>
      <c r="D44" s="5"/>
      <c r="K44" s="4"/>
      <c r="M44" s="4"/>
      <c r="N44" s="4"/>
      <c r="O44" s="143"/>
      <c r="P44" s="144"/>
      <c r="Q44" s="144"/>
    </row>
    <row r="45" spans="3:18" x14ac:dyDescent="0.25">
      <c r="C45" s="5"/>
      <c r="D45" s="5"/>
      <c r="M45" s="4"/>
      <c r="N45" s="145"/>
      <c r="O45" s="143"/>
      <c r="P45" s="144"/>
      <c r="Q45" s="144"/>
    </row>
    <row r="46" spans="3:18" x14ac:dyDescent="0.25">
      <c r="C46" s="5"/>
      <c r="D46" s="5"/>
      <c r="M46" s="4"/>
      <c r="N46" s="145"/>
      <c r="O46" s="143"/>
      <c r="P46" s="144"/>
      <c r="Q46" s="144"/>
    </row>
    <row r="47" spans="3:18" x14ac:dyDescent="0.25">
      <c r="C47" s="5"/>
      <c r="D47" s="5"/>
      <c r="M47" s="4"/>
      <c r="N47" s="145"/>
      <c r="O47" s="143"/>
      <c r="P47" s="144"/>
      <c r="Q47" s="144"/>
    </row>
    <row r="48" spans="3:18" x14ac:dyDescent="0.25">
      <c r="M48" s="4"/>
      <c r="N48" s="145"/>
      <c r="O48" s="143"/>
      <c r="P48" s="144"/>
      <c r="Q48" s="144"/>
    </row>
    <row r="49" spans="2:17" x14ac:dyDescent="0.25">
      <c r="M49" s="4"/>
      <c r="N49" s="145"/>
      <c r="O49" s="143"/>
      <c r="P49" s="144"/>
      <c r="Q49" s="144"/>
    </row>
    <row r="50" spans="2:17" x14ac:dyDescent="0.25">
      <c r="M50" s="4"/>
      <c r="N50" s="145"/>
      <c r="O50" s="143"/>
      <c r="P50" s="144"/>
      <c r="Q50" s="144"/>
    </row>
    <row r="51" spans="2:17" x14ac:dyDescent="0.25">
      <c r="M51" s="4"/>
      <c r="N51" s="145"/>
      <c r="O51" s="143"/>
      <c r="P51" s="144"/>
      <c r="Q51" s="144"/>
    </row>
    <row r="52" spans="2:17" x14ac:dyDescent="0.25">
      <c r="M52" s="4"/>
      <c r="N52" s="145"/>
      <c r="O52" s="143"/>
      <c r="P52" s="144"/>
      <c r="Q52" s="144"/>
    </row>
    <row r="55" spans="2:17" x14ac:dyDescent="0.25">
      <c r="B55" s="13"/>
      <c r="C55" s="55" t="s">
        <v>12</v>
      </c>
      <c r="I55" s="13"/>
      <c r="J55" s="13"/>
    </row>
    <row r="56" spans="2:17" ht="14.25" customHeight="1" x14ac:dyDescent="0.25">
      <c r="B56" s="13"/>
      <c r="C56" s="14"/>
      <c r="D56" s="14"/>
      <c r="E56" s="14"/>
      <c r="F56" s="14"/>
      <c r="G56" s="14"/>
      <c r="H56" s="14"/>
      <c r="I56" s="13"/>
      <c r="J56" s="13"/>
    </row>
    <row r="57" spans="2:17" x14ac:dyDescent="0.25">
      <c r="B57" s="15"/>
      <c r="C57" s="14"/>
      <c r="D57" s="14"/>
      <c r="E57" s="14"/>
      <c r="F57" s="14"/>
      <c r="G57" s="14"/>
      <c r="H57" s="14"/>
      <c r="I57" s="146"/>
      <c r="J57" s="147"/>
      <c r="K57" s="147"/>
    </row>
    <row r="58" spans="2:17" x14ac:dyDescent="0.25">
      <c r="C58" s="15"/>
      <c r="D58" s="15"/>
      <c r="E58" s="15"/>
      <c r="F58" s="15"/>
      <c r="G58" s="15"/>
      <c r="H58" s="15"/>
    </row>
    <row r="62" spans="2:17" x14ac:dyDescent="0.25">
      <c r="O62" s="148"/>
      <c r="P62" s="148"/>
    </row>
    <row r="63" spans="2:17" x14ac:dyDescent="0.25">
      <c r="O63" s="148"/>
      <c r="P63" s="148"/>
    </row>
    <row r="64" spans="2:17" x14ac:dyDescent="0.25">
      <c r="O64" s="148"/>
      <c r="P64" s="148"/>
    </row>
    <row r="65" spans="15:16" x14ac:dyDescent="0.25">
      <c r="O65" s="148"/>
      <c r="P65" s="148"/>
    </row>
  </sheetData>
  <mergeCells count="2">
    <mergeCell ref="C7:H7"/>
    <mergeCell ref="C9:C10"/>
  </mergeCells>
  <pageMargins left="0.7" right="0.7" top="0.75" bottom="0.75" header="0.3" footer="0.3"/>
  <pageSetup scale="65"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AJ43"/>
  <sheetViews>
    <sheetView zoomScaleNormal="100" zoomScaleSheetLayoutView="100" workbookViewId="0">
      <selection activeCell="P5" sqref="P5"/>
    </sheetView>
  </sheetViews>
  <sheetFormatPr defaultRowHeight="15" x14ac:dyDescent="0.25"/>
  <cols>
    <col min="1" max="1" width="6" style="6" customWidth="1"/>
    <col min="2" max="2" width="7.42578125" style="5" customWidth="1"/>
    <col min="3" max="3" width="2.85546875" style="5" customWidth="1"/>
    <col min="4" max="4" width="40.28515625" style="6" customWidth="1"/>
    <col min="5" max="17" width="10.7109375" style="6" customWidth="1"/>
    <col min="18" max="245" width="9.140625" style="6"/>
    <col min="246" max="246" width="7.42578125" style="6" customWidth="1"/>
    <col min="247" max="247" width="2.85546875" style="6" customWidth="1"/>
    <col min="248" max="248" width="40.140625" style="6" customWidth="1"/>
    <col min="249" max="252" width="12.140625" style="6" customWidth="1"/>
    <col min="253" max="253" width="11.28515625" style="6" customWidth="1"/>
    <col min="254" max="254" width="9.140625" style="6"/>
    <col min="255" max="255" width="0" style="6" hidden="1" customWidth="1"/>
    <col min="256" max="257" width="9.140625" style="6"/>
    <col min="258" max="261" width="12.85546875" style="6" bestFit="1" customWidth="1"/>
    <col min="262" max="262" width="12.5703125" style="6" customWidth="1"/>
    <col min="263" max="263" width="2.28515625" style="6" customWidth="1"/>
    <col min="264" max="264" width="3" style="6" customWidth="1"/>
    <col min="265" max="265" width="4" style="6" customWidth="1"/>
    <col min="266" max="267" width="9.140625" style="6"/>
    <col min="268" max="269" width="12.85546875" style="6" bestFit="1" customWidth="1"/>
    <col min="270" max="501" width="9.140625" style="6"/>
    <col min="502" max="502" width="7.42578125" style="6" customWidth="1"/>
    <col min="503" max="503" width="2.85546875" style="6" customWidth="1"/>
    <col min="504" max="504" width="40.140625" style="6" customWidth="1"/>
    <col min="505" max="508" width="12.140625" style="6" customWidth="1"/>
    <col min="509" max="509" width="11.28515625" style="6" customWidth="1"/>
    <col min="510" max="510" width="9.140625" style="6"/>
    <col min="511" max="511" width="0" style="6" hidden="1" customWidth="1"/>
    <col min="512" max="513" width="9.140625" style="6"/>
    <col min="514" max="517" width="12.85546875" style="6" bestFit="1" customWidth="1"/>
    <col min="518" max="518" width="12.5703125" style="6" customWidth="1"/>
    <col min="519" max="519" width="2.28515625" style="6" customWidth="1"/>
    <col min="520" max="520" width="3" style="6" customWidth="1"/>
    <col min="521" max="521" width="4" style="6" customWidth="1"/>
    <col min="522" max="523" width="9.140625" style="6"/>
    <col min="524" max="525" width="12.85546875" style="6" bestFit="1" customWidth="1"/>
    <col min="526" max="757" width="9.140625" style="6"/>
    <col min="758" max="758" width="7.42578125" style="6" customWidth="1"/>
    <col min="759" max="759" width="2.85546875" style="6" customWidth="1"/>
    <col min="760" max="760" width="40.140625" style="6" customWidth="1"/>
    <col min="761" max="764" width="12.140625" style="6" customWidth="1"/>
    <col min="765" max="765" width="11.28515625" style="6" customWidth="1"/>
    <col min="766" max="766" width="9.140625" style="6"/>
    <col min="767" max="767" width="0" style="6" hidden="1" customWidth="1"/>
    <col min="768" max="769" width="9.140625" style="6"/>
    <col min="770" max="773" width="12.85546875" style="6" bestFit="1" customWidth="1"/>
    <col min="774" max="774" width="12.5703125" style="6" customWidth="1"/>
    <col min="775" max="775" width="2.28515625" style="6" customWidth="1"/>
    <col min="776" max="776" width="3" style="6" customWidth="1"/>
    <col min="777" max="777" width="4" style="6" customWidth="1"/>
    <col min="778" max="779" width="9.140625" style="6"/>
    <col min="780" max="781" width="12.85546875" style="6" bestFit="1" customWidth="1"/>
    <col min="782" max="1013" width="9.140625" style="6"/>
    <col min="1014" max="1014" width="7.42578125" style="6" customWidth="1"/>
    <col min="1015" max="1015" width="2.85546875" style="6" customWidth="1"/>
    <col min="1016" max="1016" width="40.140625" style="6" customWidth="1"/>
    <col min="1017" max="1020" width="12.140625" style="6" customWidth="1"/>
    <col min="1021" max="1021" width="11.28515625" style="6" customWidth="1"/>
    <col min="1022" max="1022" width="9.140625" style="6"/>
    <col min="1023" max="1023" width="0" style="6" hidden="1" customWidth="1"/>
    <col min="1024" max="1025" width="9.140625" style="6"/>
    <col min="1026" max="1029" width="12.85546875" style="6" bestFit="1" customWidth="1"/>
    <col min="1030" max="1030" width="12.5703125" style="6" customWidth="1"/>
    <col min="1031" max="1031" width="2.28515625" style="6" customWidth="1"/>
    <col min="1032" max="1032" width="3" style="6" customWidth="1"/>
    <col min="1033" max="1033" width="4" style="6" customWidth="1"/>
    <col min="1034" max="1035" width="9.140625" style="6"/>
    <col min="1036" max="1037" width="12.85546875" style="6" bestFit="1" customWidth="1"/>
    <col min="1038" max="1269" width="9.140625" style="6"/>
    <col min="1270" max="1270" width="7.42578125" style="6" customWidth="1"/>
    <col min="1271" max="1271" width="2.85546875" style="6" customWidth="1"/>
    <col min="1272" max="1272" width="40.140625" style="6" customWidth="1"/>
    <col min="1273" max="1276" width="12.140625" style="6" customWidth="1"/>
    <col min="1277" max="1277" width="11.28515625" style="6" customWidth="1"/>
    <col min="1278" max="1278" width="9.140625" style="6"/>
    <col min="1279" max="1279" width="0" style="6" hidden="1" customWidth="1"/>
    <col min="1280" max="1281" width="9.140625" style="6"/>
    <col min="1282" max="1285" width="12.85546875" style="6" bestFit="1" customWidth="1"/>
    <col min="1286" max="1286" width="12.5703125" style="6" customWidth="1"/>
    <col min="1287" max="1287" width="2.28515625" style="6" customWidth="1"/>
    <col min="1288" max="1288" width="3" style="6" customWidth="1"/>
    <col min="1289" max="1289" width="4" style="6" customWidth="1"/>
    <col min="1290" max="1291" width="9.140625" style="6"/>
    <col min="1292" max="1293" width="12.85546875" style="6" bestFit="1" customWidth="1"/>
    <col min="1294" max="1525" width="9.140625" style="6"/>
    <col min="1526" max="1526" width="7.42578125" style="6" customWidth="1"/>
    <col min="1527" max="1527" width="2.85546875" style="6" customWidth="1"/>
    <col min="1528" max="1528" width="40.140625" style="6" customWidth="1"/>
    <col min="1529" max="1532" width="12.140625" style="6" customWidth="1"/>
    <col min="1533" max="1533" width="11.28515625" style="6" customWidth="1"/>
    <col min="1534" max="1534" width="9.140625" style="6"/>
    <col min="1535" max="1535" width="0" style="6" hidden="1" customWidth="1"/>
    <col min="1536" max="1537" width="9.140625" style="6"/>
    <col min="1538" max="1541" width="12.85546875" style="6" bestFit="1" customWidth="1"/>
    <col min="1542" max="1542" width="12.5703125" style="6" customWidth="1"/>
    <col min="1543" max="1543" width="2.28515625" style="6" customWidth="1"/>
    <col min="1544" max="1544" width="3" style="6" customWidth="1"/>
    <col min="1545" max="1545" width="4" style="6" customWidth="1"/>
    <col min="1546" max="1547" width="9.140625" style="6"/>
    <col min="1548" max="1549" width="12.85546875" style="6" bestFit="1" customWidth="1"/>
    <col min="1550" max="1781" width="9.140625" style="6"/>
    <col min="1782" max="1782" width="7.42578125" style="6" customWidth="1"/>
    <col min="1783" max="1783" width="2.85546875" style="6" customWidth="1"/>
    <col min="1784" max="1784" width="40.140625" style="6" customWidth="1"/>
    <col min="1785" max="1788" width="12.140625" style="6" customWidth="1"/>
    <col min="1789" max="1789" width="11.28515625" style="6" customWidth="1"/>
    <col min="1790" max="1790" width="9.140625" style="6"/>
    <col min="1791" max="1791" width="0" style="6" hidden="1" customWidth="1"/>
    <col min="1792" max="1793" width="9.140625" style="6"/>
    <col min="1794" max="1797" width="12.85546875" style="6" bestFit="1" customWidth="1"/>
    <col min="1798" max="1798" width="12.5703125" style="6" customWidth="1"/>
    <col min="1799" max="1799" width="2.28515625" style="6" customWidth="1"/>
    <col min="1800" max="1800" width="3" style="6" customWidth="1"/>
    <col min="1801" max="1801" width="4" style="6" customWidth="1"/>
    <col min="1802" max="1803" width="9.140625" style="6"/>
    <col min="1804" max="1805" width="12.85546875" style="6" bestFit="1" customWidth="1"/>
    <col min="1806" max="2037" width="9.140625" style="6"/>
    <col min="2038" max="2038" width="7.42578125" style="6" customWidth="1"/>
    <col min="2039" max="2039" width="2.85546875" style="6" customWidth="1"/>
    <col min="2040" max="2040" width="40.140625" style="6" customWidth="1"/>
    <col min="2041" max="2044" width="12.140625" style="6" customWidth="1"/>
    <col min="2045" max="2045" width="11.28515625" style="6" customWidth="1"/>
    <col min="2046" max="2046" width="9.140625" style="6"/>
    <col min="2047" max="2047" width="0" style="6" hidden="1" customWidth="1"/>
    <col min="2048" max="2049" width="9.140625" style="6"/>
    <col min="2050" max="2053" width="12.85546875" style="6" bestFit="1" customWidth="1"/>
    <col min="2054" max="2054" width="12.5703125" style="6" customWidth="1"/>
    <col min="2055" max="2055" width="2.28515625" style="6" customWidth="1"/>
    <col min="2056" max="2056" width="3" style="6" customWidth="1"/>
    <col min="2057" max="2057" width="4" style="6" customWidth="1"/>
    <col min="2058" max="2059" width="9.140625" style="6"/>
    <col min="2060" max="2061" width="12.85546875" style="6" bestFit="1" customWidth="1"/>
    <col min="2062" max="2293" width="9.140625" style="6"/>
    <col min="2294" max="2294" width="7.42578125" style="6" customWidth="1"/>
    <col min="2295" max="2295" width="2.85546875" style="6" customWidth="1"/>
    <col min="2296" max="2296" width="40.140625" style="6" customWidth="1"/>
    <col min="2297" max="2300" width="12.140625" style="6" customWidth="1"/>
    <col min="2301" max="2301" width="11.28515625" style="6" customWidth="1"/>
    <col min="2302" max="2302" width="9.140625" style="6"/>
    <col min="2303" max="2303" width="0" style="6" hidden="1" customWidth="1"/>
    <col min="2304" max="2305" width="9.140625" style="6"/>
    <col min="2306" max="2309" width="12.85546875" style="6" bestFit="1" customWidth="1"/>
    <col min="2310" max="2310" width="12.5703125" style="6" customWidth="1"/>
    <col min="2311" max="2311" width="2.28515625" style="6" customWidth="1"/>
    <col min="2312" max="2312" width="3" style="6" customWidth="1"/>
    <col min="2313" max="2313" width="4" style="6" customWidth="1"/>
    <col min="2314" max="2315" width="9.140625" style="6"/>
    <col min="2316" max="2317" width="12.85546875" style="6" bestFit="1" customWidth="1"/>
    <col min="2318" max="2549" width="9.140625" style="6"/>
    <col min="2550" max="2550" width="7.42578125" style="6" customWidth="1"/>
    <col min="2551" max="2551" width="2.85546875" style="6" customWidth="1"/>
    <col min="2552" max="2552" width="40.140625" style="6" customWidth="1"/>
    <col min="2553" max="2556" width="12.140625" style="6" customWidth="1"/>
    <col min="2557" max="2557" width="11.28515625" style="6" customWidth="1"/>
    <col min="2558" max="2558" width="9.140625" style="6"/>
    <col min="2559" max="2559" width="0" style="6" hidden="1" customWidth="1"/>
    <col min="2560" max="2561" width="9.140625" style="6"/>
    <col min="2562" max="2565" width="12.85546875" style="6" bestFit="1" customWidth="1"/>
    <col min="2566" max="2566" width="12.5703125" style="6" customWidth="1"/>
    <col min="2567" max="2567" width="2.28515625" style="6" customWidth="1"/>
    <col min="2568" max="2568" width="3" style="6" customWidth="1"/>
    <col min="2569" max="2569" width="4" style="6" customWidth="1"/>
    <col min="2570" max="2571" width="9.140625" style="6"/>
    <col min="2572" max="2573" width="12.85546875" style="6" bestFit="1" customWidth="1"/>
    <col min="2574" max="2805" width="9.140625" style="6"/>
    <col min="2806" max="2806" width="7.42578125" style="6" customWidth="1"/>
    <col min="2807" max="2807" width="2.85546875" style="6" customWidth="1"/>
    <col min="2808" max="2808" width="40.140625" style="6" customWidth="1"/>
    <col min="2809" max="2812" width="12.140625" style="6" customWidth="1"/>
    <col min="2813" max="2813" width="11.28515625" style="6" customWidth="1"/>
    <col min="2814" max="2814" width="9.140625" style="6"/>
    <col min="2815" max="2815" width="0" style="6" hidden="1" customWidth="1"/>
    <col min="2816" max="2817" width="9.140625" style="6"/>
    <col min="2818" max="2821" width="12.85546875" style="6" bestFit="1" customWidth="1"/>
    <col min="2822" max="2822" width="12.5703125" style="6" customWidth="1"/>
    <col min="2823" max="2823" width="2.28515625" style="6" customWidth="1"/>
    <col min="2824" max="2824" width="3" style="6" customWidth="1"/>
    <col min="2825" max="2825" width="4" style="6" customWidth="1"/>
    <col min="2826" max="2827" width="9.140625" style="6"/>
    <col min="2828" max="2829" width="12.85546875" style="6" bestFit="1" customWidth="1"/>
    <col min="2830" max="3061" width="9.140625" style="6"/>
    <col min="3062" max="3062" width="7.42578125" style="6" customWidth="1"/>
    <col min="3063" max="3063" width="2.85546875" style="6" customWidth="1"/>
    <col min="3064" max="3064" width="40.140625" style="6" customWidth="1"/>
    <col min="3065" max="3068" width="12.140625" style="6" customWidth="1"/>
    <col min="3069" max="3069" width="11.28515625" style="6" customWidth="1"/>
    <col min="3070" max="3070" width="9.140625" style="6"/>
    <col min="3071" max="3071" width="0" style="6" hidden="1" customWidth="1"/>
    <col min="3072" max="3073" width="9.140625" style="6"/>
    <col min="3074" max="3077" width="12.85546875" style="6" bestFit="1" customWidth="1"/>
    <col min="3078" max="3078" width="12.5703125" style="6" customWidth="1"/>
    <col min="3079" max="3079" width="2.28515625" style="6" customWidth="1"/>
    <col min="3080" max="3080" width="3" style="6" customWidth="1"/>
    <col min="3081" max="3081" width="4" style="6" customWidth="1"/>
    <col min="3082" max="3083" width="9.140625" style="6"/>
    <col min="3084" max="3085" width="12.85546875" style="6" bestFit="1" customWidth="1"/>
    <col min="3086" max="3317" width="9.140625" style="6"/>
    <col min="3318" max="3318" width="7.42578125" style="6" customWidth="1"/>
    <col min="3319" max="3319" width="2.85546875" style="6" customWidth="1"/>
    <col min="3320" max="3320" width="40.140625" style="6" customWidth="1"/>
    <col min="3321" max="3324" width="12.140625" style="6" customWidth="1"/>
    <col min="3325" max="3325" width="11.28515625" style="6" customWidth="1"/>
    <col min="3326" max="3326" width="9.140625" style="6"/>
    <col min="3327" max="3327" width="0" style="6" hidden="1" customWidth="1"/>
    <col min="3328" max="3329" width="9.140625" style="6"/>
    <col min="3330" max="3333" width="12.85546875" style="6" bestFit="1" customWidth="1"/>
    <col min="3334" max="3334" width="12.5703125" style="6" customWidth="1"/>
    <col min="3335" max="3335" width="2.28515625" style="6" customWidth="1"/>
    <col min="3336" max="3336" width="3" style="6" customWidth="1"/>
    <col min="3337" max="3337" width="4" style="6" customWidth="1"/>
    <col min="3338" max="3339" width="9.140625" style="6"/>
    <col min="3340" max="3341" width="12.85546875" style="6" bestFit="1" customWidth="1"/>
    <col min="3342" max="3573" width="9.140625" style="6"/>
    <col min="3574" max="3574" width="7.42578125" style="6" customWidth="1"/>
    <col min="3575" max="3575" width="2.85546875" style="6" customWidth="1"/>
    <col min="3576" max="3576" width="40.140625" style="6" customWidth="1"/>
    <col min="3577" max="3580" width="12.140625" style="6" customWidth="1"/>
    <col min="3581" max="3581" width="11.28515625" style="6" customWidth="1"/>
    <col min="3582" max="3582" width="9.140625" style="6"/>
    <col min="3583" max="3583" width="0" style="6" hidden="1" customWidth="1"/>
    <col min="3584" max="3585" width="9.140625" style="6"/>
    <col min="3586" max="3589" width="12.85546875" style="6" bestFit="1" customWidth="1"/>
    <col min="3590" max="3590" width="12.5703125" style="6" customWidth="1"/>
    <col min="3591" max="3591" width="2.28515625" style="6" customWidth="1"/>
    <col min="3592" max="3592" width="3" style="6" customWidth="1"/>
    <col min="3593" max="3593" width="4" style="6" customWidth="1"/>
    <col min="3594" max="3595" width="9.140625" style="6"/>
    <col min="3596" max="3597" width="12.85546875" style="6" bestFit="1" customWidth="1"/>
    <col min="3598" max="3829" width="9.140625" style="6"/>
    <col min="3830" max="3830" width="7.42578125" style="6" customWidth="1"/>
    <col min="3831" max="3831" width="2.85546875" style="6" customWidth="1"/>
    <col min="3832" max="3832" width="40.140625" style="6" customWidth="1"/>
    <col min="3833" max="3836" width="12.140625" style="6" customWidth="1"/>
    <col min="3837" max="3837" width="11.28515625" style="6" customWidth="1"/>
    <col min="3838" max="3838" width="9.140625" style="6"/>
    <col min="3839" max="3839" width="0" style="6" hidden="1" customWidth="1"/>
    <col min="3840" max="3841" width="9.140625" style="6"/>
    <col min="3842" max="3845" width="12.85546875" style="6" bestFit="1" customWidth="1"/>
    <col min="3846" max="3846" width="12.5703125" style="6" customWidth="1"/>
    <col min="3847" max="3847" width="2.28515625" style="6" customWidth="1"/>
    <col min="3848" max="3848" width="3" style="6" customWidth="1"/>
    <col min="3849" max="3849" width="4" style="6" customWidth="1"/>
    <col min="3850" max="3851" width="9.140625" style="6"/>
    <col min="3852" max="3853" width="12.85546875" style="6" bestFit="1" customWidth="1"/>
    <col min="3854" max="4085" width="9.140625" style="6"/>
    <col min="4086" max="4086" width="7.42578125" style="6" customWidth="1"/>
    <col min="4087" max="4087" width="2.85546875" style="6" customWidth="1"/>
    <col min="4088" max="4088" width="40.140625" style="6" customWidth="1"/>
    <col min="4089" max="4092" width="12.140625" style="6" customWidth="1"/>
    <col min="4093" max="4093" width="11.28515625" style="6" customWidth="1"/>
    <col min="4094" max="4094" width="9.140625" style="6"/>
    <col min="4095" max="4095" width="0" style="6" hidden="1" customWidth="1"/>
    <col min="4096" max="4097" width="9.140625" style="6"/>
    <col min="4098" max="4101" width="12.85546875" style="6" bestFit="1" customWidth="1"/>
    <col min="4102" max="4102" width="12.5703125" style="6" customWidth="1"/>
    <col min="4103" max="4103" width="2.28515625" style="6" customWidth="1"/>
    <col min="4104" max="4104" width="3" style="6" customWidth="1"/>
    <col min="4105" max="4105" width="4" style="6" customWidth="1"/>
    <col min="4106" max="4107" width="9.140625" style="6"/>
    <col min="4108" max="4109" width="12.85546875" style="6" bestFit="1" customWidth="1"/>
    <col min="4110" max="4341" width="9.140625" style="6"/>
    <col min="4342" max="4342" width="7.42578125" style="6" customWidth="1"/>
    <col min="4343" max="4343" width="2.85546875" style="6" customWidth="1"/>
    <col min="4344" max="4344" width="40.140625" style="6" customWidth="1"/>
    <col min="4345" max="4348" width="12.140625" style="6" customWidth="1"/>
    <col min="4349" max="4349" width="11.28515625" style="6" customWidth="1"/>
    <col min="4350" max="4350" width="9.140625" style="6"/>
    <col min="4351" max="4351" width="0" style="6" hidden="1" customWidth="1"/>
    <col min="4352" max="4353" width="9.140625" style="6"/>
    <col min="4354" max="4357" width="12.85546875" style="6" bestFit="1" customWidth="1"/>
    <col min="4358" max="4358" width="12.5703125" style="6" customWidth="1"/>
    <col min="4359" max="4359" width="2.28515625" style="6" customWidth="1"/>
    <col min="4360" max="4360" width="3" style="6" customWidth="1"/>
    <col min="4361" max="4361" width="4" style="6" customWidth="1"/>
    <col min="4362" max="4363" width="9.140625" style="6"/>
    <col min="4364" max="4365" width="12.85546875" style="6" bestFit="1" customWidth="1"/>
    <col min="4366" max="4597" width="9.140625" style="6"/>
    <col min="4598" max="4598" width="7.42578125" style="6" customWidth="1"/>
    <col min="4599" max="4599" width="2.85546875" style="6" customWidth="1"/>
    <col min="4600" max="4600" width="40.140625" style="6" customWidth="1"/>
    <col min="4601" max="4604" width="12.140625" style="6" customWidth="1"/>
    <col min="4605" max="4605" width="11.28515625" style="6" customWidth="1"/>
    <col min="4606" max="4606" width="9.140625" style="6"/>
    <col min="4607" max="4607" width="0" style="6" hidden="1" customWidth="1"/>
    <col min="4608" max="4609" width="9.140625" style="6"/>
    <col min="4610" max="4613" width="12.85546875" style="6" bestFit="1" customWidth="1"/>
    <col min="4614" max="4614" width="12.5703125" style="6" customWidth="1"/>
    <col min="4615" max="4615" width="2.28515625" style="6" customWidth="1"/>
    <col min="4616" max="4616" width="3" style="6" customWidth="1"/>
    <col min="4617" max="4617" width="4" style="6" customWidth="1"/>
    <col min="4618" max="4619" width="9.140625" style="6"/>
    <col min="4620" max="4621" width="12.85546875" style="6" bestFit="1" customWidth="1"/>
    <col min="4622" max="4853" width="9.140625" style="6"/>
    <col min="4854" max="4854" width="7.42578125" style="6" customWidth="1"/>
    <col min="4855" max="4855" width="2.85546875" style="6" customWidth="1"/>
    <col min="4856" max="4856" width="40.140625" style="6" customWidth="1"/>
    <col min="4857" max="4860" width="12.140625" style="6" customWidth="1"/>
    <col min="4861" max="4861" width="11.28515625" style="6" customWidth="1"/>
    <col min="4862" max="4862" width="9.140625" style="6"/>
    <col min="4863" max="4863" width="0" style="6" hidden="1" customWidth="1"/>
    <col min="4864" max="4865" width="9.140625" style="6"/>
    <col min="4866" max="4869" width="12.85546875" style="6" bestFit="1" customWidth="1"/>
    <col min="4870" max="4870" width="12.5703125" style="6" customWidth="1"/>
    <col min="4871" max="4871" width="2.28515625" style="6" customWidth="1"/>
    <col min="4872" max="4872" width="3" style="6" customWidth="1"/>
    <col min="4873" max="4873" width="4" style="6" customWidth="1"/>
    <col min="4874" max="4875" width="9.140625" style="6"/>
    <col min="4876" max="4877" width="12.85546875" style="6" bestFit="1" customWidth="1"/>
    <col min="4878" max="5109" width="9.140625" style="6"/>
    <col min="5110" max="5110" width="7.42578125" style="6" customWidth="1"/>
    <col min="5111" max="5111" width="2.85546875" style="6" customWidth="1"/>
    <col min="5112" max="5112" width="40.140625" style="6" customWidth="1"/>
    <col min="5113" max="5116" width="12.140625" style="6" customWidth="1"/>
    <col min="5117" max="5117" width="11.28515625" style="6" customWidth="1"/>
    <col min="5118" max="5118" width="9.140625" style="6"/>
    <col min="5119" max="5119" width="0" style="6" hidden="1" customWidth="1"/>
    <col min="5120" max="5121" width="9.140625" style="6"/>
    <col min="5122" max="5125" width="12.85546875" style="6" bestFit="1" customWidth="1"/>
    <col min="5126" max="5126" width="12.5703125" style="6" customWidth="1"/>
    <col min="5127" max="5127" width="2.28515625" style="6" customWidth="1"/>
    <col min="5128" max="5128" width="3" style="6" customWidth="1"/>
    <col min="5129" max="5129" width="4" style="6" customWidth="1"/>
    <col min="5130" max="5131" width="9.140625" style="6"/>
    <col min="5132" max="5133" width="12.85546875" style="6" bestFit="1" customWidth="1"/>
    <col min="5134" max="5365" width="9.140625" style="6"/>
    <col min="5366" max="5366" width="7.42578125" style="6" customWidth="1"/>
    <col min="5367" max="5367" width="2.85546875" style="6" customWidth="1"/>
    <col min="5368" max="5368" width="40.140625" style="6" customWidth="1"/>
    <col min="5369" max="5372" width="12.140625" style="6" customWidth="1"/>
    <col min="5373" max="5373" width="11.28515625" style="6" customWidth="1"/>
    <col min="5374" max="5374" width="9.140625" style="6"/>
    <col min="5375" max="5375" width="0" style="6" hidden="1" customWidth="1"/>
    <col min="5376" max="5377" width="9.140625" style="6"/>
    <col min="5378" max="5381" width="12.85546875" style="6" bestFit="1" customWidth="1"/>
    <col min="5382" max="5382" width="12.5703125" style="6" customWidth="1"/>
    <col min="5383" max="5383" width="2.28515625" style="6" customWidth="1"/>
    <col min="5384" max="5384" width="3" style="6" customWidth="1"/>
    <col min="5385" max="5385" width="4" style="6" customWidth="1"/>
    <col min="5386" max="5387" width="9.140625" style="6"/>
    <col min="5388" max="5389" width="12.85546875" style="6" bestFit="1" customWidth="1"/>
    <col min="5390" max="5621" width="9.140625" style="6"/>
    <col min="5622" max="5622" width="7.42578125" style="6" customWidth="1"/>
    <col min="5623" max="5623" width="2.85546875" style="6" customWidth="1"/>
    <col min="5624" max="5624" width="40.140625" style="6" customWidth="1"/>
    <col min="5625" max="5628" width="12.140625" style="6" customWidth="1"/>
    <col min="5629" max="5629" width="11.28515625" style="6" customWidth="1"/>
    <col min="5630" max="5630" width="9.140625" style="6"/>
    <col min="5631" max="5631" width="0" style="6" hidden="1" customWidth="1"/>
    <col min="5632" max="5633" width="9.140625" style="6"/>
    <col min="5634" max="5637" width="12.85546875" style="6" bestFit="1" customWidth="1"/>
    <col min="5638" max="5638" width="12.5703125" style="6" customWidth="1"/>
    <col min="5639" max="5639" width="2.28515625" style="6" customWidth="1"/>
    <col min="5640" max="5640" width="3" style="6" customWidth="1"/>
    <col min="5641" max="5641" width="4" style="6" customWidth="1"/>
    <col min="5642" max="5643" width="9.140625" style="6"/>
    <col min="5644" max="5645" width="12.85546875" style="6" bestFit="1" customWidth="1"/>
    <col min="5646" max="5877" width="9.140625" style="6"/>
    <col min="5878" max="5878" width="7.42578125" style="6" customWidth="1"/>
    <col min="5879" max="5879" width="2.85546875" style="6" customWidth="1"/>
    <col min="5880" max="5880" width="40.140625" style="6" customWidth="1"/>
    <col min="5881" max="5884" width="12.140625" style="6" customWidth="1"/>
    <col min="5885" max="5885" width="11.28515625" style="6" customWidth="1"/>
    <col min="5886" max="5886" width="9.140625" style="6"/>
    <col min="5887" max="5887" width="0" style="6" hidden="1" customWidth="1"/>
    <col min="5888" max="5889" width="9.140625" style="6"/>
    <col min="5890" max="5893" width="12.85546875" style="6" bestFit="1" customWidth="1"/>
    <col min="5894" max="5894" width="12.5703125" style="6" customWidth="1"/>
    <col min="5895" max="5895" width="2.28515625" style="6" customWidth="1"/>
    <col min="5896" max="5896" width="3" style="6" customWidth="1"/>
    <col min="5897" max="5897" width="4" style="6" customWidth="1"/>
    <col min="5898" max="5899" width="9.140625" style="6"/>
    <col min="5900" max="5901" width="12.85546875" style="6" bestFit="1" customWidth="1"/>
    <col min="5902" max="6133" width="9.140625" style="6"/>
    <col min="6134" max="6134" width="7.42578125" style="6" customWidth="1"/>
    <col min="6135" max="6135" width="2.85546875" style="6" customWidth="1"/>
    <col min="6136" max="6136" width="40.140625" style="6" customWidth="1"/>
    <col min="6137" max="6140" width="12.140625" style="6" customWidth="1"/>
    <col min="6141" max="6141" width="11.28515625" style="6" customWidth="1"/>
    <col min="6142" max="6142" width="9.140625" style="6"/>
    <col min="6143" max="6143" width="0" style="6" hidden="1" customWidth="1"/>
    <col min="6144" max="6145" width="9.140625" style="6"/>
    <col min="6146" max="6149" width="12.85546875" style="6" bestFit="1" customWidth="1"/>
    <col min="6150" max="6150" width="12.5703125" style="6" customWidth="1"/>
    <col min="6151" max="6151" width="2.28515625" style="6" customWidth="1"/>
    <col min="6152" max="6152" width="3" style="6" customWidth="1"/>
    <col min="6153" max="6153" width="4" style="6" customWidth="1"/>
    <col min="6154" max="6155" width="9.140625" style="6"/>
    <col min="6156" max="6157" width="12.85546875" style="6" bestFit="1" customWidth="1"/>
    <col min="6158" max="6389" width="9.140625" style="6"/>
    <col min="6390" max="6390" width="7.42578125" style="6" customWidth="1"/>
    <col min="6391" max="6391" width="2.85546875" style="6" customWidth="1"/>
    <col min="6392" max="6392" width="40.140625" style="6" customWidth="1"/>
    <col min="6393" max="6396" width="12.140625" style="6" customWidth="1"/>
    <col min="6397" max="6397" width="11.28515625" style="6" customWidth="1"/>
    <col min="6398" max="6398" width="9.140625" style="6"/>
    <col min="6399" max="6399" width="0" style="6" hidden="1" customWidth="1"/>
    <col min="6400" max="6401" width="9.140625" style="6"/>
    <col min="6402" max="6405" width="12.85546875" style="6" bestFit="1" customWidth="1"/>
    <col min="6406" max="6406" width="12.5703125" style="6" customWidth="1"/>
    <col min="6407" max="6407" width="2.28515625" style="6" customWidth="1"/>
    <col min="6408" max="6408" width="3" style="6" customWidth="1"/>
    <col min="6409" max="6409" width="4" style="6" customWidth="1"/>
    <col min="6410" max="6411" width="9.140625" style="6"/>
    <col min="6412" max="6413" width="12.85546875" style="6" bestFit="1" customWidth="1"/>
    <col min="6414" max="6645" width="9.140625" style="6"/>
    <col min="6646" max="6646" width="7.42578125" style="6" customWidth="1"/>
    <col min="6647" max="6647" width="2.85546875" style="6" customWidth="1"/>
    <col min="6648" max="6648" width="40.140625" style="6" customWidth="1"/>
    <col min="6649" max="6652" width="12.140625" style="6" customWidth="1"/>
    <col min="6653" max="6653" width="11.28515625" style="6" customWidth="1"/>
    <col min="6654" max="6654" width="9.140625" style="6"/>
    <col min="6655" max="6655" width="0" style="6" hidden="1" customWidth="1"/>
    <col min="6656" max="6657" width="9.140625" style="6"/>
    <col min="6658" max="6661" width="12.85546875" style="6" bestFit="1" customWidth="1"/>
    <col min="6662" max="6662" width="12.5703125" style="6" customWidth="1"/>
    <col min="6663" max="6663" width="2.28515625" style="6" customWidth="1"/>
    <col min="6664" max="6664" width="3" style="6" customWidth="1"/>
    <col min="6665" max="6665" width="4" style="6" customWidth="1"/>
    <col min="6666" max="6667" width="9.140625" style="6"/>
    <col min="6668" max="6669" width="12.85546875" style="6" bestFit="1" customWidth="1"/>
    <col min="6670" max="6901" width="9.140625" style="6"/>
    <col min="6902" max="6902" width="7.42578125" style="6" customWidth="1"/>
    <col min="6903" max="6903" width="2.85546875" style="6" customWidth="1"/>
    <col min="6904" max="6904" width="40.140625" style="6" customWidth="1"/>
    <col min="6905" max="6908" width="12.140625" style="6" customWidth="1"/>
    <col min="6909" max="6909" width="11.28515625" style="6" customWidth="1"/>
    <col min="6910" max="6910" width="9.140625" style="6"/>
    <col min="6911" max="6911" width="0" style="6" hidden="1" customWidth="1"/>
    <col min="6912" max="6913" width="9.140625" style="6"/>
    <col min="6914" max="6917" width="12.85546875" style="6" bestFit="1" customWidth="1"/>
    <col min="6918" max="6918" width="12.5703125" style="6" customWidth="1"/>
    <col min="6919" max="6919" width="2.28515625" style="6" customWidth="1"/>
    <col min="6920" max="6920" width="3" style="6" customWidth="1"/>
    <col min="6921" max="6921" width="4" style="6" customWidth="1"/>
    <col min="6922" max="6923" width="9.140625" style="6"/>
    <col min="6924" max="6925" width="12.85546875" style="6" bestFit="1" customWidth="1"/>
    <col min="6926" max="7157" width="9.140625" style="6"/>
    <col min="7158" max="7158" width="7.42578125" style="6" customWidth="1"/>
    <col min="7159" max="7159" width="2.85546875" style="6" customWidth="1"/>
    <col min="7160" max="7160" width="40.140625" style="6" customWidth="1"/>
    <col min="7161" max="7164" width="12.140625" style="6" customWidth="1"/>
    <col min="7165" max="7165" width="11.28515625" style="6" customWidth="1"/>
    <col min="7166" max="7166" width="9.140625" style="6"/>
    <col min="7167" max="7167" width="0" style="6" hidden="1" customWidth="1"/>
    <col min="7168" max="7169" width="9.140625" style="6"/>
    <col min="7170" max="7173" width="12.85546875" style="6" bestFit="1" customWidth="1"/>
    <col min="7174" max="7174" width="12.5703125" style="6" customWidth="1"/>
    <col min="7175" max="7175" width="2.28515625" style="6" customWidth="1"/>
    <col min="7176" max="7176" width="3" style="6" customWidth="1"/>
    <col min="7177" max="7177" width="4" style="6" customWidth="1"/>
    <col min="7178" max="7179" width="9.140625" style="6"/>
    <col min="7180" max="7181" width="12.85546875" style="6" bestFit="1" customWidth="1"/>
    <col min="7182" max="7413" width="9.140625" style="6"/>
    <col min="7414" max="7414" width="7.42578125" style="6" customWidth="1"/>
    <col min="7415" max="7415" width="2.85546875" style="6" customWidth="1"/>
    <col min="7416" max="7416" width="40.140625" style="6" customWidth="1"/>
    <col min="7417" max="7420" width="12.140625" style="6" customWidth="1"/>
    <col min="7421" max="7421" width="11.28515625" style="6" customWidth="1"/>
    <col min="7422" max="7422" width="9.140625" style="6"/>
    <col min="7423" max="7423" width="0" style="6" hidden="1" customWidth="1"/>
    <col min="7424" max="7425" width="9.140625" style="6"/>
    <col min="7426" max="7429" width="12.85546875" style="6" bestFit="1" customWidth="1"/>
    <col min="7430" max="7430" width="12.5703125" style="6" customWidth="1"/>
    <col min="7431" max="7431" width="2.28515625" style="6" customWidth="1"/>
    <col min="7432" max="7432" width="3" style="6" customWidth="1"/>
    <col min="7433" max="7433" width="4" style="6" customWidth="1"/>
    <col min="7434" max="7435" width="9.140625" style="6"/>
    <col min="7436" max="7437" width="12.85546875" style="6" bestFit="1" customWidth="1"/>
    <col min="7438" max="7669" width="9.140625" style="6"/>
    <col min="7670" max="7670" width="7.42578125" style="6" customWidth="1"/>
    <col min="7671" max="7671" width="2.85546875" style="6" customWidth="1"/>
    <col min="7672" max="7672" width="40.140625" style="6" customWidth="1"/>
    <col min="7673" max="7676" width="12.140625" style="6" customWidth="1"/>
    <col min="7677" max="7677" width="11.28515625" style="6" customWidth="1"/>
    <col min="7678" max="7678" width="9.140625" style="6"/>
    <col min="7679" max="7679" width="0" style="6" hidden="1" customWidth="1"/>
    <col min="7680" max="7681" width="9.140625" style="6"/>
    <col min="7682" max="7685" width="12.85546875" style="6" bestFit="1" customWidth="1"/>
    <col min="7686" max="7686" width="12.5703125" style="6" customWidth="1"/>
    <col min="7687" max="7687" width="2.28515625" style="6" customWidth="1"/>
    <col min="7688" max="7688" width="3" style="6" customWidth="1"/>
    <col min="7689" max="7689" width="4" style="6" customWidth="1"/>
    <col min="7690" max="7691" width="9.140625" style="6"/>
    <col min="7692" max="7693" width="12.85546875" style="6" bestFit="1" customWidth="1"/>
    <col min="7694" max="7925" width="9.140625" style="6"/>
    <col min="7926" max="7926" width="7.42578125" style="6" customWidth="1"/>
    <col min="7927" max="7927" width="2.85546875" style="6" customWidth="1"/>
    <col min="7928" max="7928" width="40.140625" style="6" customWidth="1"/>
    <col min="7929" max="7932" width="12.140625" style="6" customWidth="1"/>
    <col min="7933" max="7933" width="11.28515625" style="6" customWidth="1"/>
    <col min="7934" max="7934" width="9.140625" style="6"/>
    <col min="7935" max="7935" width="0" style="6" hidden="1" customWidth="1"/>
    <col min="7936" max="7937" width="9.140625" style="6"/>
    <col min="7938" max="7941" width="12.85546875" style="6" bestFit="1" customWidth="1"/>
    <col min="7942" max="7942" width="12.5703125" style="6" customWidth="1"/>
    <col min="7943" max="7943" width="2.28515625" style="6" customWidth="1"/>
    <col min="7944" max="7944" width="3" style="6" customWidth="1"/>
    <col min="7945" max="7945" width="4" style="6" customWidth="1"/>
    <col min="7946" max="7947" width="9.140625" style="6"/>
    <col min="7948" max="7949" width="12.85546875" style="6" bestFit="1" customWidth="1"/>
    <col min="7950" max="8181" width="9.140625" style="6"/>
    <col min="8182" max="8182" width="7.42578125" style="6" customWidth="1"/>
    <col min="8183" max="8183" width="2.85546875" style="6" customWidth="1"/>
    <col min="8184" max="8184" width="40.140625" style="6" customWidth="1"/>
    <col min="8185" max="8188" width="12.140625" style="6" customWidth="1"/>
    <col min="8189" max="8189" width="11.28515625" style="6" customWidth="1"/>
    <col min="8190" max="8190" width="9.140625" style="6"/>
    <col min="8191" max="8191" width="0" style="6" hidden="1" customWidth="1"/>
    <col min="8192" max="8193" width="9.140625" style="6"/>
    <col min="8194" max="8197" width="12.85546875" style="6" bestFit="1" customWidth="1"/>
    <col min="8198" max="8198" width="12.5703125" style="6" customWidth="1"/>
    <col min="8199" max="8199" width="2.28515625" style="6" customWidth="1"/>
    <col min="8200" max="8200" width="3" style="6" customWidth="1"/>
    <col min="8201" max="8201" width="4" style="6" customWidth="1"/>
    <col min="8202" max="8203" width="9.140625" style="6"/>
    <col min="8204" max="8205" width="12.85546875" style="6" bestFit="1" customWidth="1"/>
    <col min="8206" max="8437" width="9.140625" style="6"/>
    <col min="8438" max="8438" width="7.42578125" style="6" customWidth="1"/>
    <col min="8439" max="8439" width="2.85546875" style="6" customWidth="1"/>
    <col min="8440" max="8440" width="40.140625" style="6" customWidth="1"/>
    <col min="8441" max="8444" width="12.140625" style="6" customWidth="1"/>
    <col min="8445" max="8445" width="11.28515625" style="6" customWidth="1"/>
    <col min="8446" max="8446" width="9.140625" style="6"/>
    <col min="8447" max="8447" width="0" style="6" hidden="1" customWidth="1"/>
    <col min="8448" max="8449" width="9.140625" style="6"/>
    <col min="8450" max="8453" width="12.85546875" style="6" bestFit="1" customWidth="1"/>
    <col min="8454" max="8454" width="12.5703125" style="6" customWidth="1"/>
    <col min="8455" max="8455" width="2.28515625" style="6" customWidth="1"/>
    <col min="8456" max="8456" width="3" style="6" customWidth="1"/>
    <col min="8457" max="8457" width="4" style="6" customWidth="1"/>
    <col min="8458" max="8459" width="9.140625" style="6"/>
    <col min="8460" max="8461" width="12.85546875" style="6" bestFit="1" customWidth="1"/>
    <col min="8462" max="8693" width="9.140625" style="6"/>
    <col min="8694" max="8694" width="7.42578125" style="6" customWidth="1"/>
    <col min="8695" max="8695" width="2.85546875" style="6" customWidth="1"/>
    <col min="8696" max="8696" width="40.140625" style="6" customWidth="1"/>
    <col min="8697" max="8700" width="12.140625" style="6" customWidth="1"/>
    <col min="8701" max="8701" width="11.28515625" style="6" customWidth="1"/>
    <col min="8702" max="8702" width="9.140625" style="6"/>
    <col min="8703" max="8703" width="0" style="6" hidden="1" customWidth="1"/>
    <col min="8704" max="8705" width="9.140625" style="6"/>
    <col min="8706" max="8709" width="12.85546875" style="6" bestFit="1" customWidth="1"/>
    <col min="8710" max="8710" width="12.5703125" style="6" customWidth="1"/>
    <col min="8711" max="8711" width="2.28515625" style="6" customWidth="1"/>
    <col min="8712" max="8712" width="3" style="6" customWidth="1"/>
    <col min="8713" max="8713" width="4" style="6" customWidth="1"/>
    <col min="8714" max="8715" width="9.140625" style="6"/>
    <col min="8716" max="8717" width="12.85546875" style="6" bestFit="1" customWidth="1"/>
    <col min="8718" max="8949" width="9.140625" style="6"/>
    <col min="8950" max="8950" width="7.42578125" style="6" customWidth="1"/>
    <col min="8951" max="8951" width="2.85546875" style="6" customWidth="1"/>
    <col min="8952" max="8952" width="40.140625" style="6" customWidth="1"/>
    <col min="8953" max="8956" width="12.140625" style="6" customWidth="1"/>
    <col min="8957" max="8957" width="11.28515625" style="6" customWidth="1"/>
    <col min="8958" max="8958" width="9.140625" style="6"/>
    <col min="8959" max="8959" width="0" style="6" hidden="1" customWidth="1"/>
    <col min="8960" max="8961" width="9.140625" style="6"/>
    <col min="8962" max="8965" width="12.85546875" style="6" bestFit="1" customWidth="1"/>
    <col min="8966" max="8966" width="12.5703125" style="6" customWidth="1"/>
    <col min="8967" max="8967" width="2.28515625" style="6" customWidth="1"/>
    <col min="8968" max="8968" width="3" style="6" customWidth="1"/>
    <col min="8969" max="8969" width="4" style="6" customWidth="1"/>
    <col min="8970" max="8971" width="9.140625" style="6"/>
    <col min="8972" max="8973" width="12.85546875" style="6" bestFit="1" customWidth="1"/>
    <col min="8974" max="9205" width="9.140625" style="6"/>
    <col min="9206" max="9206" width="7.42578125" style="6" customWidth="1"/>
    <col min="9207" max="9207" width="2.85546875" style="6" customWidth="1"/>
    <col min="9208" max="9208" width="40.140625" style="6" customWidth="1"/>
    <col min="9209" max="9212" width="12.140625" style="6" customWidth="1"/>
    <col min="9213" max="9213" width="11.28515625" style="6" customWidth="1"/>
    <col min="9214" max="9214" width="9.140625" style="6"/>
    <col min="9215" max="9215" width="0" style="6" hidden="1" customWidth="1"/>
    <col min="9216" max="9217" width="9.140625" style="6"/>
    <col min="9218" max="9221" width="12.85546875" style="6" bestFit="1" customWidth="1"/>
    <col min="9222" max="9222" width="12.5703125" style="6" customWidth="1"/>
    <col min="9223" max="9223" width="2.28515625" style="6" customWidth="1"/>
    <col min="9224" max="9224" width="3" style="6" customWidth="1"/>
    <col min="9225" max="9225" width="4" style="6" customWidth="1"/>
    <col min="9226" max="9227" width="9.140625" style="6"/>
    <col min="9228" max="9229" width="12.85546875" style="6" bestFit="1" customWidth="1"/>
    <col min="9230" max="9461" width="9.140625" style="6"/>
    <col min="9462" max="9462" width="7.42578125" style="6" customWidth="1"/>
    <col min="9463" max="9463" width="2.85546875" style="6" customWidth="1"/>
    <col min="9464" max="9464" width="40.140625" style="6" customWidth="1"/>
    <col min="9465" max="9468" width="12.140625" style="6" customWidth="1"/>
    <col min="9469" max="9469" width="11.28515625" style="6" customWidth="1"/>
    <col min="9470" max="9470" width="9.140625" style="6"/>
    <col min="9471" max="9471" width="0" style="6" hidden="1" customWidth="1"/>
    <col min="9472" max="9473" width="9.140625" style="6"/>
    <col min="9474" max="9477" width="12.85546875" style="6" bestFit="1" customWidth="1"/>
    <col min="9478" max="9478" width="12.5703125" style="6" customWidth="1"/>
    <col min="9479" max="9479" width="2.28515625" style="6" customWidth="1"/>
    <col min="9480" max="9480" width="3" style="6" customWidth="1"/>
    <col min="9481" max="9481" width="4" style="6" customWidth="1"/>
    <col min="9482" max="9483" width="9.140625" style="6"/>
    <col min="9484" max="9485" width="12.85546875" style="6" bestFit="1" customWidth="1"/>
    <col min="9486" max="9717" width="9.140625" style="6"/>
    <col min="9718" max="9718" width="7.42578125" style="6" customWidth="1"/>
    <col min="9719" max="9719" width="2.85546875" style="6" customWidth="1"/>
    <col min="9720" max="9720" width="40.140625" style="6" customWidth="1"/>
    <col min="9721" max="9724" width="12.140625" style="6" customWidth="1"/>
    <col min="9725" max="9725" width="11.28515625" style="6" customWidth="1"/>
    <col min="9726" max="9726" width="9.140625" style="6"/>
    <col min="9727" max="9727" width="0" style="6" hidden="1" customWidth="1"/>
    <col min="9728" max="9729" width="9.140625" style="6"/>
    <col min="9730" max="9733" width="12.85546875" style="6" bestFit="1" customWidth="1"/>
    <col min="9734" max="9734" width="12.5703125" style="6" customWidth="1"/>
    <col min="9735" max="9735" width="2.28515625" style="6" customWidth="1"/>
    <col min="9736" max="9736" width="3" style="6" customWidth="1"/>
    <col min="9737" max="9737" width="4" style="6" customWidth="1"/>
    <col min="9738" max="9739" width="9.140625" style="6"/>
    <col min="9740" max="9741" width="12.85546875" style="6" bestFit="1" customWidth="1"/>
    <col min="9742" max="9973" width="9.140625" style="6"/>
    <col min="9974" max="9974" width="7.42578125" style="6" customWidth="1"/>
    <col min="9975" max="9975" width="2.85546875" style="6" customWidth="1"/>
    <col min="9976" max="9976" width="40.140625" style="6" customWidth="1"/>
    <col min="9977" max="9980" width="12.140625" style="6" customWidth="1"/>
    <col min="9981" max="9981" width="11.28515625" style="6" customWidth="1"/>
    <col min="9982" max="9982" width="9.140625" style="6"/>
    <col min="9983" max="9983" width="0" style="6" hidden="1" customWidth="1"/>
    <col min="9984" max="9985" width="9.140625" style="6"/>
    <col min="9986" max="9989" width="12.85546875" style="6" bestFit="1" customWidth="1"/>
    <col min="9990" max="9990" width="12.5703125" style="6" customWidth="1"/>
    <col min="9991" max="9991" width="2.28515625" style="6" customWidth="1"/>
    <col min="9992" max="9992" width="3" style="6" customWidth="1"/>
    <col min="9993" max="9993" width="4" style="6" customWidth="1"/>
    <col min="9994" max="9995" width="9.140625" style="6"/>
    <col min="9996" max="9997" width="12.85546875" style="6" bestFit="1" customWidth="1"/>
    <col min="9998" max="10229" width="9.140625" style="6"/>
    <col min="10230" max="10230" width="7.42578125" style="6" customWidth="1"/>
    <col min="10231" max="10231" width="2.85546875" style="6" customWidth="1"/>
    <col min="10232" max="10232" width="40.140625" style="6" customWidth="1"/>
    <col min="10233" max="10236" width="12.140625" style="6" customWidth="1"/>
    <col min="10237" max="10237" width="11.28515625" style="6" customWidth="1"/>
    <col min="10238" max="10238" width="9.140625" style="6"/>
    <col min="10239" max="10239" width="0" style="6" hidden="1" customWidth="1"/>
    <col min="10240" max="10241" width="9.140625" style="6"/>
    <col min="10242" max="10245" width="12.85546875" style="6" bestFit="1" customWidth="1"/>
    <col min="10246" max="10246" width="12.5703125" style="6" customWidth="1"/>
    <col min="10247" max="10247" width="2.28515625" style="6" customWidth="1"/>
    <col min="10248" max="10248" width="3" style="6" customWidth="1"/>
    <col min="10249" max="10249" width="4" style="6" customWidth="1"/>
    <col min="10250" max="10251" width="9.140625" style="6"/>
    <col min="10252" max="10253" width="12.85546875" style="6" bestFit="1" customWidth="1"/>
    <col min="10254" max="10485" width="9.140625" style="6"/>
    <col min="10486" max="10486" width="7.42578125" style="6" customWidth="1"/>
    <col min="10487" max="10487" width="2.85546875" style="6" customWidth="1"/>
    <col min="10488" max="10488" width="40.140625" style="6" customWidth="1"/>
    <col min="10489" max="10492" width="12.140625" style="6" customWidth="1"/>
    <col min="10493" max="10493" width="11.28515625" style="6" customWidth="1"/>
    <col min="10494" max="10494" width="9.140625" style="6"/>
    <col min="10495" max="10495" width="0" style="6" hidden="1" customWidth="1"/>
    <col min="10496" max="10497" width="9.140625" style="6"/>
    <col min="10498" max="10501" width="12.85546875" style="6" bestFit="1" customWidth="1"/>
    <col min="10502" max="10502" width="12.5703125" style="6" customWidth="1"/>
    <col min="10503" max="10503" width="2.28515625" style="6" customWidth="1"/>
    <col min="10504" max="10504" width="3" style="6" customWidth="1"/>
    <col min="10505" max="10505" width="4" style="6" customWidth="1"/>
    <col min="10506" max="10507" width="9.140625" style="6"/>
    <col min="10508" max="10509" width="12.85546875" style="6" bestFit="1" customWidth="1"/>
    <col min="10510" max="10741" width="9.140625" style="6"/>
    <col min="10742" max="10742" width="7.42578125" style="6" customWidth="1"/>
    <col min="10743" max="10743" width="2.85546875" style="6" customWidth="1"/>
    <col min="10744" max="10744" width="40.140625" style="6" customWidth="1"/>
    <col min="10745" max="10748" width="12.140625" style="6" customWidth="1"/>
    <col min="10749" max="10749" width="11.28515625" style="6" customWidth="1"/>
    <col min="10750" max="10750" width="9.140625" style="6"/>
    <col min="10751" max="10751" width="0" style="6" hidden="1" customWidth="1"/>
    <col min="10752" max="10753" width="9.140625" style="6"/>
    <col min="10754" max="10757" width="12.85546875" style="6" bestFit="1" customWidth="1"/>
    <col min="10758" max="10758" width="12.5703125" style="6" customWidth="1"/>
    <col min="10759" max="10759" width="2.28515625" style="6" customWidth="1"/>
    <col min="10760" max="10760" width="3" style="6" customWidth="1"/>
    <col min="10761" max="10761" width="4" style="6" customWidth="1"/>
    <col min="10762" max="10763" width="9.140625" style="6"/>
    <col min="10764" max="10765" width="12.85546875" style="6" bestFit="1" customWidth="1"/>
    <col min="10766" max="10997" width="9.140625" style="6"/>
    <col min="10998" max="10998" width="7.42578125" style="6" customWidth="1"/>
    <col min="10999" max="10999" width="2.85546875" style="6" customWidth="1"/>
    <col min="11000" max="11000" width="40.140625" style="6" customWidth="1"/>
    <col min="11001" max="11004" width="12.140625" style="6" customWidth="1"/>
    <col min="11005" max="11005" width="11.28515625" style="6" customWidth="1"/>
    <col min="11006" max="11006" width="9.140625" style="6"/>
    <col min="11007" max="11007" width="0" style="6" hidden="1" customWidth="1"/>
    <col min="11008" max="11009" width="9.140625" style="6"/>
    <col min="11010" max="11013" width="12.85546875" style="6" bestFit="1" customWidth="1"/>
    <col min="11014" max="11014" width="12.5703125" style="6" customWidth="1"/>
    <col min="11015" max="11015" width="2.28515625" style="6" customWidth="1"/>
    <col min="11016" max="11016" width="3" style="6" customWidth="1"/>
    <col min="11017" max="11017" width="4" style="6" customWidth="1"/>
    <col min="11018" max="11019" width="9.140625" style="6"/>
    <col min="11020" max="11021" width="12.85546875" style="6" bestFit="1" customWidth="1"/>
    <col min="11022" max="11253" width="9.140625" style="6"/>
    <col min="11254" max="11254" width="7.42578125" style="6" customWidth="1"/>
    <col min="11255" max="11255" width="2.85546875" style="6" customWidth="1"/>
    <col min="11256" max="11256" width="40.140625" style="6" customWidth="1"/>
    <col min="11257" max="11260" width="12.140625" style="6" customWidth="1"/>
    <col min="11261" max="11261" width="11.28515625" style="6" customWidth="1"/>
    <col min="11262" max="11262" width="9.140625" style="6"/>
    <col min="11263" max="11263" width="0" style="6" hidden="1" customWidth="1"/>
    <col min="11264" max="11265" width="9.140625" style="6"/>
    <col min="11266" max="11269" width="12.85546875" style="6" bestFit="1" customWidth="1"/>
    <col min="11270" max="11270" width="12.5703125" style="6" customWidth="1"/>
    <col min="11271" max="11271" width="2.28515625" style="6" customWidth="1"/>
    <col min="11272" max="11272" width="3" style="6" customWidth="1"/>
    <col min="11273" max="11273" width="4" style="6" customWidth="1"/>
    <col min="11274" max="11275" width="9.140625" style="6"/>
    <col min="11276" max="11277" width="12.85546875" style="6" bestFit="1" customWidth="1"/>
    <col min="11278" max="11509" width="9.140625" style="6"/>
    <col min="11510" max="11510" width="7.42578125" style="6" customWidth="1"/>
    <col min="11511" max="11511" width="2.85546875" style="6" customWidth="1"/>
    <col min="11512" max="11512" width="40.140625" style="6" customWidth="1"/>
    <col min="11513" max="11516" width="12.140625" style="6" customWidth="1"/>
    <col min="11517" max="11517" width="11.28515625" style="6" customWidth="1"/>
    <col min="11518" max="11518" width="9.140625" style="6"/>
    <col min="11519" max="11519" width="0" style="6" hidden="1" customWidth="1"/>
    <col min="11520" max="11521" width="9.140625" style="6"/>
    <col min="11522" max="11525" width="12.85546875" style="6" bestFit="1" customWidth="1"/>
    <col min="11526" max="11526" width="12.5703125" style="6" customWidth="1"/>
    <col min="11527" max="11527" width="2.28515625" style="6" customWidth="1"/>
    <col min="11528" max="11528" width="3" style="6" customWidth="1"/>
    <col min="11529" max="11529" width="4" style="6" customWidth="1"/>
    <col min="11530" max="11531" width="9.140625" style="6"/>
    <col min="11532" max="11533" width="12.85546875" style="6" bestFit="1" customWidth="1"/>
    <col min="11534" max="11765" width="9.140625" style="6"/>
    <col min="11766" max="11766" width="7.42578125" style="6" customWidth="1"/>
    <col min="11767" max="11767" width="2.85546875" style="6" customWidth="1"/>
    <col min="11768" max="11768" width="40.140625" style="6" customWidth="1"/>
    <col min="11769" max="11772" width="12.140625" style="6" customWidth="1"/>
    <col min="11773" max="11773" width="11.28515625" style="6" customWidth="1"/>
    <col min="11774" max="11774" width="9.140625" style="6"/>
    <col min="11775" max="11775" width="0" style="6" hidden="1" customWidth="1"/>
    <col min="11776" max="11777" width="9.140625" style="6"/>
    <col min="11778" max="11781" width="12.85546875" style="6" bestFit="1" customWidth="1"/>
    <col min="11782" max="11782" width="12.5703125" style="6" customWidth="1"/>
    <col min="11783" max="11783" width="2.28515625" style="6" customWidth="1"/>
    <col min="11784" max="11784" width="3" style="6" customWidth="1"/>
    <col min="11785" max="11785" width="4" style="6" customWidth="1"/>
    <col min="11786" max="11787" width="9.140625" style="6"/>
    <col min="11788" max="11789" width="12.85546875" style="6" bestFit="1" customWidth="1"/>
    <col min="11790" max="12021" width="9.140625" style="6"/>
    <col min="12022" max="12022" width="7.42578125" style="6" customWidth="1"/>
    <col min="12023" max="12023" width="2.85546875" style="6" customWidth="1"/>
    <col min="12024" max="12024" width="40.140625" style="6" customWidth="1"/>
    <col min="12025" max="12028" width="12.140625" style="6" customWidth="1"/>
    <col min="12029" max="12029" width="11.28515625" style="6" customWidth="1"/>
    <col min="12030" max="12030" width="9.140625" style="6"/>
    <col min="12031" max="12031" width="0" style="6" hidden="1" customWidth="1"/>
    <col min="12032" max="12033" width="9.140625" style="6"/>
    <col min="12034" max="12037" width="12.85546875" style="6" bestFit="1" customWidth="1"/>
    <col min="12038" max="12038" width="12.5703125" style="6" customWidth="1"/>
    <col min="12039" max="12039" width="2.28515625" style="6" customWidth="1"/>
    <col min="12040" max="12040" width="3" style="6" customWidth="1"/>
    <col min="12041" max="12041" width="4" style="6" customWidth="1"/>
    <col min="12042" max="12043" width="9.140625" style="6"/>
    <col min="12044" max="12045" width="12.85546875" style="6" bestFit="1" customWidth="1"/>
    <col min="12046" max="12277" width="9.140625" style="6"/>
    <col min="12278" max="12278" width="7.42578125" style="6" customWidth="1"/>
    <col min="12279" max="12279" width="2.85546875" style="6" customWidth="1"/>
    <col min="12280" max="12280" width="40.140625" style="6" customWidth="1"/>
    <col min="12281" max="12284" width="12.140625" style="6" customWidth="1"/>
    <col min="12285" max="12285" width="11.28515625" style="6" customWidth="1"/>
    <col min="12286" max="12286" width="9.140625" style="6"/>
    <col min="12287" max="12287" width="0" style="6" hidden="1" customWidth="1"/>
    <col min="12288" max="12289" width="9.140625" style="6"/>
    <col min="12290" max="12293" width="12.85546875" style="6" bestFit="1" customWidth="1"/>
    <col min="12294" max="12294" width="12.5703125" style="6" customWidth="1"/>
    <col min="12295" max="12295" width="2.28515625" style="6" customWidth="1"/>
    <col min="12296" max="12296" width="3" style="6" customWidth="1"/>
    <col min="12297" max="12297" width="4" style="6" customWidth="1"/>
    <col min="12298" max="12299" width="9.140625" style="6"/>
    <col min="12300" max="12301" width="12.85546875" style="6" bestFit="1" customWidth="1"/>
    <col min="12302" max="12533" width="9.140625" style="6"/>
    <col min="12534" max="12534" width="7.42578125" style="6" customWidth="1"/>
    <col min="12535" max="12535" width="2.85546875" style="6" customWidth="1"/>
    <col min="12536" max="12536" width="40.140625" style="6" customWidth="1"/>
    <col min="12537" max="12540" width="12.140625" style="6" customWidth="1"/>
    <col min="12541" max="12541" width="11.28515625" style="6" customWidth="1"/>
    <col min="12542" max="12542" width="9.140625" style="6"/>
    <col min="12543" max="12543" width="0" style="6" hidden="1" customWidth="1"/>
    <col min="12544" max="12545" width="9.140625" style="6"/>
    <col min="12546" max="12549" width="12.85546875" style="6" bestFit="1" customWidth="1"/>
    <col min="12550" max="12550" width="12.5703125" style="6" customWidth="1"/>
    <col min="12551" max="12551" width="2.28515625" style="6" customWidth="1"/>
    <col min="12552" max="12552" width="3" style="6" customWidth="1"/>
    <col min="12553" max="12553" width="4" style="6" customWidth="1"/>
    <col min="12554" max="12555" width="9.140625" style="6"/>
    <col min="12556" max="12557" width="12.85546875" style="6" bestFit="1" customWidth="1"/>
    <col min="12558" max="12789" width="9.140625" style="6"/>
    <col min="12790" max="12790" width="7.42578125" style="6" customWidth="1"/>
    <col min="12791" max="12791" width="2.85546875" style="6" customWidth="1"/>
    <col min="12792" max="12792" width="40.140625" style="6" customWidth="1"/>
    <col min="12793" max="12796" width="12.140625" style="6" customWidth="1"/>
    <col min="12797" max="12797" width="11.28515625" style="6" customWidth="1"/>
    <col min="12798" max="12798" width="9.140625" style="6"/>
    <col min="12799" max="12799" width="0" style="6" hidden="1" customWidth="1"/>
    <col min="12800" max="12801" width="9.140625" style="6"/>
    <col min="12802" max="12805" width="12.85546875" style="6" bestFit="1" customWidth="1"/>
    <col min="12806" max="12806" width="12.5703125" style="6" customWidth="1"/>
    <col min="12807" max="12807" width="2.28515625" style="6" customWidth="1"/>
    <col min="12808" max="12808" width="3" style="6" customWidth="1"/>
    <col min="12809" max="12809" width="4" style="6" customWidth="1"/>
    <col min="12810" max="12811" width="9.140625" style="6"/>
    <col min="12812" max="12813" width="12.85546875" style="6" bestFit="1" customWidth="1"/>
    <col min="12814" max="13045" width="9.140625" style="6"/>
    <col min="13046" max="13046" width="7.42578125" style="6" customWidth="1"/>
    <col min="13047" max="13047" width="2.85546875" style="6" customWidth="1"/>
    <col min="13048" max="13048" width="40.140625" style="6" customWidth="1"/>
    <col min="13049" max="13052" width="12.140625" style="6" customWidth="1"/>
    <col min="13053" max="13053" width="11.28515625" style="6" customWidth="1"/>
    <col min="13054" max="13054" width="9.140625" style="6"/>
    <col min="13055" max="13055" width="0" style="6" hidden="1" customWidth="1"/>
    <col min="13056" max="13057" width="9.140625" style="6"/>
    <col min="13058" max="13061" width="12.85546875" style="6" bestFit="1" customWidth="1"/>
    <col min="13062" max="13062" width="12.5703125" style="6" customWidth="1"/>
    <col min="13063" max="13063" width="2.28515625" style="6" customWidth="1"/>
    <col min="13064" max="13064" width="3" style="6" customWidth="1"/>
    <col min="13065" max="13065" width="4" style="6" customWidth="1"/>
    <col min="13066" max="13067" width="9.140625" style="6"/>
    <col min="13068" max="13069" width="12.85546875" style="6" bestFit="1" customWidth="1"/>
    <col min="13070" max="13301" width="9.140625" style="6"/>
    <col min="13302" max="13302" width="7.42578125" style="6" customWidth="1"/>
    <col min="13303" max="13303" width="2.85546875" style="6" customWidth="1"/>
    <col min="13304" max="13304" width="40.140625" style="6" customWidth="1"/>
    <col min="13305" max="13308" width="12.140625" style="6" customWidth="1"/>
    <col min="13309" max="13309" width="11.28515625" style="6" customWidth="1"/>
    <col min="13310" max="13310" width="9.140625" style="6"/>
    <col min="13311" max="13311" width="0" style="6" hidden="1" customWidth="1"/>
    <col min="13312" max="13313" width="9.140625" style="6"/>
    <col min="13314" max="13317" width="12.85546875" style="6" bestFit="1" customWidth="1"/>
    <col min="13318" max="13318" width="12.5703125" style="6" customWidth="1"/>
    <col min="13319" max="13319" width="2.28515625" style="6" customWidth="1"/>
    <col min="13320" max="13320" width="3" style="6" customWidth="1"/>
    <col min="13321" max="13321" width="4" style="6" customWidth="1"/>
    <col min="13322" max="13323" width="9.140625" style="6"/>
    <col min="13324" max="13325" width="12.85546875" style="6" bestFit="1" customWidth="1"/>
    <col min="13326" max="13557" width="9.140625" style="6"/>
    <col min="13558" max="13558" width="7.42578125" style="6" customWidth="1"/>
    <col min="13559" max="13559" width="2.85546875" style="6" customWidth="1"/>
    <col min="13560" max="13560" width="40.140625" style="6" customWidth="1"/>
    <col min="13561" max="13564" width="12.140625" style="6" customWidth="1"/>
    <col min="13565" max="13565" width="11.28515625" style="6" customWidth="1"/>
    <col min="13566" max="13566" width="9.140625" style="6"/>
    <col min="13567" max="13567" width="0" style="6" hidden="1" customWidth="1"/>
    <col min="13568" max="13569" width="9.140625" style="6"/>
    <col min="13570" max="13573" width="12.85546875" style="6" bestFit="1" customWidth="1"/>
    <col min="13574" max="13574" width="12.5703125" style="6" customWidth="1"/>
    <col min="13575" max="13575" width="2.28515625" style="6" customWidth="1"/>
    <col min="13576" max="13576" width="3" style="6" customWidth="1"/>
    <col min="13577" max="13577" width="4" style="6" customWidth="1"/>
    <col min="13578" max="13579" width="9.140625" style="6"/>
    <col min="13580" max="13581" width="12.85546875" style="6" bestFit="1" customWidth="1"/>
    <col min="13582" max="13813" width="9.140625" style="6"/>
    <col min="13814" max="13814" width="7.42578125" style="6" customWidth="1"/>
    <col min="13815" max="13815" width="2.85546875" style="6" customWidth="1"/>
    <col min="13816" max="13816" width="40.140625" style="6" customWidth="1"/>
    <col min="13817" max="13820" width="12.140625" style="6" customWidth="1"/>
    <col min="13821" max="13821" width="11.28515625" style="6" customWidth="1"/>
    <col min="13822" max="13822" width="9.140625" style="6"/>
    <col min="13823" max="13823" width="0" style="6" hidden="1" customWidth="1"/>
    <col min="13824" max="13825" width="9.140625" style="6"/>
    <col min="13826" max="13829" width="12.85546875" style="6" bestFit="1" customWidth="1"/>
    <col min="13830" max="13830" width="12.5703125" style="6" customWidth="1"/>
    <col min="13831" max="13831" width="2.28515625" style="6" customWidth="1"/>
    <col min="13832" max="13832" width="3" style="6" customWidth="1"/>
    <col min="13833" max="13833" width="4" style="6" customWidth="1"/>
    <col min="13834" max="13835" width="9.140625" style="6"/>
    <col min="13836" max="13837" width="12.85546875" style="6" bestFit="1" customWidth="1"/>
    <col min="13838" max="14069" width="9.140625" style="6"/>
    <col min="14070" max="14070" width="7.42578125" style="6" customWidth="1"/>
    <col min="14071" max="14071" width="2.85546875" style="6" customWidth="1"/>
    <col min="14072" max="14072" width="40.140625" style="6" customWidth="1"/>
    <col min="14073" max="14076" width="12.140625" style="6" customWidth="1"/>
    <col min="14077" max="14077" width="11.28515625" style="6" customWidth="1"/>
    <col min="14078" max="14078" width="9.140625" style="6"/>
    <col min="14079" max="14079" width="0" style="6" hidden="1" customWidth="1"/>
    <col min="14080" max="14081" width="9.140625" style="6"/>
    <col min="14082" max="14085" width="12.85546875" style="6" bestFit="1" customWidth="1"/>
    <col min="14086" max="14086" width="12.5703125" style="6" customWidth="1"/>
    <col min="14087" max="14087" width="2.28515625" style="6" customWidth="1"/>
    <col min="14088" max="14088" width="3" style="6" customWidth="1"/>
    <col min="14089" max="14089" width="4" style="6" customWidth="1"/>
    <col min="14090" max="14091" width="9.140625" style="6"/>
    <col min="14092" max="14093" width="12.85546875" style="6" bestFit="1" customWidth="1"/>
    <col min="14094" max="14325" width="9.140625" style="6"/>
    <col min="14326" max="14326" width="7.42578125" style="6" customWidth="1"/>
    <col min="14327" max="14327" width="2.85546875" style="6" customWidth="1"/>
    <col min="14328" max="14328" width="40.140625" style="6" customWidth="1"/>
    <col min="14329" max="14332" width="12.140625" style="6" customWidth="1"/>
    <col min="14333" max="14333" width="11.28515625" style="6" customWidth="1"/>
    <col min="14334" max="14334" width="9.140625" style="6"/>
    <col min="14335" max="14335" width="0" style="6" hidden="1" customWidth="1"/>
    <col min="14336" max="14337" width="9.140625" style="6"/>
    <col min="14338" max="14341" width="12.85546875" style="6" bestFit="1" customWidth="1"/>
    <col min="14342" max="14342" width="12.5703125" style="6" customWidth="1"/>
    <col min="14343" max="14343" width="2.28515625" style="6" customWidth="1"/>
    <col min="14344" max="14344" width="3" style="6" customWidth="1"/>
    <col min="14345" max="14345" width="4" style="6" customWidth="1"/>
    <col min="14346" max="14347" width="9.140625" style="6"/>
    <col min="14348" max="14349" width="12.85546875" style="6" bestFit="1" customWidth="1"/>
    <col min="14350" max="14581" width="9.140625" style="6"/>
    <col min="14582" max="14582" width="7.42578125" style="6" customWidth="1"/>
    <col min="14583" max="14583" width="2.85546875" style="6" customWidth="1"/>
    <col min="14584" max="14584" width="40.140625" style="6" customWidth="1"/>
    <col min="14585" max="14588" width="12.140625" style="6" customWidth="1"/>
    <col min="14589" max="14589" width="11.28515625" style="6" customWidth="1"/>
    <col min="14590" max="14590" width="9.140625" style="6"/>
    <col min="14591" max="14591" width="0" style="6" hidden="1" customWidth="1"/>
    <col min="14592" max="14593" width="9.140625" style="6"/>
    <col min="14594" max="14597" width="12.85546875" style="6" bestFit="1" customWidth="1"/>
    <col min="14598" max="14598" width="12.5703125" style="6" customWidth="1"/>
    <col min="14599" max="14599" width="2.28515625" style="6" customWidth="1"/>
    <col min="14600" max="14600" width="3" style="6" customWidth="1"/>
    <col min="14601" max="14601" width="4" style="6" customWidth="1"/>
    <col min="14602" max="14603" width="9.140625" style="6"/>
    <col min="14604" max="14605" width="12.85546875" style="6" bestFit="1" customWidth="1"/>
    <col min="14606" max="14837" width="9.140625" style="6"/>
    <col min="14838" max="14838" width="7.42578125" style="6" customWidth="1"/>
    <col min="14839" max="14839" width="2.85546875" style="6" customWidth="1"/>
    <col min="14840" max="14840" width="40.140625" style="6" customWidth="1"/>
    <col min="14841" max="14844" width="12.140625" style="6" customWidth="1"/>
    <col min="14845" max="14845" width="11.28515625" style="6" customWidth="1"/>
    <col min="14846" max="14846" width="9.140625" style="6"/>
    <col min="14847" max="14847" width="0" style="6" hidden="1" customWidth="1"/>
    <col min="14848" max="14849" width="9.140625" style="6"/>
    <col min="14850" max="14853" width="12.85546875" style="6" bestFit="1" customWidth="1"/>
    <col min="14854" max="14854" width="12.5703125" style="6" customWidth="1"/>
    <col min="14855" max="14855" width="2.28515625" style="6" customWidth="1"/>
    <col min="14856" max="14856" width="3" style="6" customWidth="1"/>
    <col min="14857" max="14857" width="4" style="6" customWidth="1"/>
    <col min="14858" max="14859" width="9.140625" style="6"/>
    <col min="14860" max="14861" width="12.85546875" style="6" bestFit="1" customWidth="1"/>
    <col min="14862" max="15093" width="9.140625" style="6"/>
    <col min="15094" max="15094" width="7.42578125" style="6" customWidth="1"/>
    <col min="15095" max="15095" width="2.85546875" style="6" customWidth="1"/>
    <col min="15096" max="15096" width="40.140625" style="6" customWidth="1"/>
    <col min="15097" max="15100" width="12.140625" style="6" customWidth="1"/>
    <col min="15101" max="15101" width="11.28515625" style="6" customWidth="1"/>
    <col min="15102" max="15102" width="9.140625" style="6"/>
    <col min="15103" max="15103" width="0" style="6" hidden="1" customWidth="1"/>
    <col min="15104" max="15105" width="9.140625" style="6"/>
    <col min="15106" max="15109" width="12.85546875" style="6" bestFit="1" customWidth="1"/>
    <col min="15110" max="15110" width="12.5703125" style="6" customWidth="1"/>
    <col min="15111" max="15111" width="2.28515625" style="6" customWidth="1"/>
    <col min="15112" max="15112" width="3" style="6" customWidth="1"/>
    <col min="15113" max="15113" width="4" style="6" customWidth="1"/>
    <col min="15114" max="15115" width="9.140625" style="6"/>
    <col min="15116" max="15117" width="12.85546875" style="6" bestFit="1" customWidth="1"/>
    <col min="15118" max="15349" width="9.140625" style="6"/>
    <col min="15350" max="15350" width="7.42578125" style="6" customWidth="1"/>
    <col min="15351" max="15351" width="2.85546875" style="6" customWidth="1"/>
    <col min="15352" max="15352" width="40.140625" style="6" customWidth="1"/>
    <col min="15353" max="15356" width="12.140625" style="6" customWidth="1"/>
    <col min="15357" max="15357" width="11.28515625" style="6" customWidth="1"/>
    <col min="15358" max="15358" width="9.140625" style="6"/>
    <col min="15359" max="15359" width="0" style="6" hidden="1" customWidth="1"/>
    <col min="15360" max="15361" width="9.140625" style="6"/>
    <col min="15362" max="15365" width="12.85546875" style="6" bestFit="1" customWidth="1"/>
    <col min="15366" max="15366" width="12.5703125" style="6" customWidth="1"/>
    <col min="15367" max="15367" width="2.28515625" style="6" customWidth="1"/>
    <col min="15368" max="15368" width="3" style="6" customWidth="1"/>
    <col min="15369" max="15369" width="4" style="6" customWidth="1"/>
    <col min="15370" max="15371" width="9.140625" style="6"/>
    <col min="15372" max="15373" width="12.85546875" style="6" bestFit="1" customWidth="1"/>
    <col min="15374" max="15605" width="9.140625" style="6"/>
    <col min="15606" max="15606" width="7.42578125" style="6" customWidth="1"/>
    <col min="15607" max="15607" width="2.85546875" style="6" customWidth="1"/>
    <col min="15608" max="15608" width="40.140625" style="6" customWidth="1"/>
    <col min="15609" max="15612" width="12.140625" style="6" customWidth="1"/>
    <col min="15613" max="15613" width="11.28515625" style="6" customWidth="1"/>
    <col min="15614" max="15614" width="9.140625" style="6"/>
    <col min="15615" max="15615" width="0" style="6" hidden="1" customWidth="1"/>
    <col min="15616" max="15617" width="9.140625" style="6"/>
    <col min="15618" max="15621" width="12.85546875" style="6" bestFit="1" customWidth="1"/>
    <col min="15622" max="15622" width="12.5703125" style="6" customWidth="1"/>
    <col min="15623" max="15623" width="2.28515625" style="6" customWidth="1"/>
    <col min="15624" max="15624" width="3" style="6" customWidth="1"/>
    <col min="15625" max="15625" width="4" style="6" customWidth="1"/>
    <col min="15626" max="15627" width="9.140625" style="6"/>
    <col min="15628" max="15629" width="12.85546875" style="6" bestFit="1" customWidth="1"/>
    <col min="15630" max="15861" width="9.140625" style="6"/>
    <col min="15862" max="15862" width="7.42578125" style="6" customWidth="1"/>
    <col min="15863" max="15863" width="2.85546875" style="6" customWidth="1"/>
    <col min="15864" max="15864" width="40.140625" style="6" customWidth="1"/>
    <col min="15865" max="15868" width="12.140625" style="6" customWidth="1"/>
    <col min="15869" max="15869" width="11.28515625" style="6" customWidth="1"/>
    <col min="15870" max="15870" width="9.140625" style="6"/>
    <col min="15871" max="15871" width="0" style="6" hidden="1" customWidth="1"/>
    <col min="15872" max="15873" width="9.140625" style="6"/>
    <col min="15874" max="15877" width="12.85546875" style="6" bestFit="1" customWidth="1"/>
    <col min="15878" max="15878" width="12.5703125" style="6" customWidth="1"/>
    <col min="15879" max="15879" width="2.28515625" style="6" customWidth="1"/>
    <col min="15880" max="15880" width="3" style="6" customWidth="1"/>
    <col min="15881" max="15881" width="4" style="6" customWidth="1"/>
    <col min="15882" max="15883" width="9.140625" style="6"/>
    <col min="15884" max="15885" width="12.85546875" style="6" bestFit="1" customWidth="1"/>
    <col min="15886" max="16117" width="9.140625" style="6"/>
    <col min="16118" max="16118" width="7.42578125" style="6" customWidth="1"/>
    <col min="16119" max="16119" width="2.85546875" style="6" customWidth="1"/>
    <col min="16120" max="16120" width="40.140625" style="6" customWidth="1"/>
    <col min="16121" max="16124" width="12.140625" style="6" customWidth="1"/>
    <col min="16125" max="16125" width="11.28515625" style="6" customWidth="1"/>
    <col min="16126" max="16126" width="9.140625" style="6"/>
    <col min="16127" max="16127" width="0" style="6" hidden="1" customWidth="1"/>
    <col min="16128" max="16129" width="9.140625" style="6"/>
    <col min="16130" max="16133" width="12.85546875" style="6" bestFit="1" customWidth="1"/>
    <col min="16134" max="16134" width="12.5703125" style="6" customWidth="1"/>
    <col min="16135" max="16135" width="2.28515625" style="6" customWidth="1"/>
    <col min="16136" max="16136" width="3" style="6" customWidth="1"/>
    <col min="16137" max="16137" width="4" style="6" customWidth="1"/>
    <col min="16138" max="16139" width="9.140625" style="6"/>
    <col min="16140" max="16141" width="12.85546875" style="6" bestFit="1" customWidth="1"/>
    <col min="16142" max="16384" width="9.140625" style="6"/>
  </cols>
  <sheetData>
    <row r="3" spans="2:17" x14ac:dyDescent="0.25">
      <c r="Q3" s="7" t="s">
        <v>93</v>
      </c>
    </row>
    <row r="7" spans="2:17" ht="15.75" x14ac:dyDescent="0.25">
      <c r="B7" s="8">
        <v>8.02</v>
      </c>
      <c r="C7" s="124" t="s">
        <v>95</v>
      </c>
      <c r="D7" s="124"/>
      <c r="E7" s="124"/>
      <c r="F7" s="124"/>
      <c r="G7" s="125"/>
      <c r="H7" s="125"/>
      <c r="I7" s="125"/>
      <c r="J7" s="125"/>
      <c r="K7" s="125"/>
      <c r="L7" s="125"/>
      <c r="M7" s="125"/>
      <c r="N7" s="125"/>
    </row>
    <row r="8" spans="2:17" ht="15.75" customHeight="1" x14ac:dyDescent="0.25">
      <c r="B8" s="8"/>
      <c r="C8" s="41"/>
      <c r="D8" s="41"/>
      <c r="E8" s="41"/>
      <c r="F8" s="41"/>
    </row>
    <row r="9" spans="2:17" ht="17.25" customHeight="1" x14ac:dyDescent="0.25">
      <c r="C9" s="11"/>
      <c r="D9" s="96" t="s">
        <v>11</v>
      </c>
      <c r="E9" s="57"/>
      <c r="G9" s="58"/>
      <c r="H9" s="58"/>
      <c r="I9" s="58"/>
      <c r="J9" s="58"/>
      <c r="K9" s="58"/>
      <c r="L9" s="58"/>
      <c r="M9" s="58"/>
      <c r="N9" s="58"/>
      <c r="O9" s="58"/>
      <c r="P9" s="58"/>
      <c r="Q9" s="58" t="s">
        <v>13</v>
      </c>
    </row>
    <row r="10" spans="2:17" ht="23.25" customHeight="1" x14ac:dyDescent="0.25">
      <c r="C10" s="127" t="s">
        <v>14</v>
      </c>
      <c r="D10" s="127"/>
      <c r="E10" s="23">
        <v>2009</v>
      </c>
      <c r="F10" s="23">
        <v>2010</v>
      </c>
      <c r="G10" s="23">
        <v>2011</v>
      </c>
      <c r="H10" s="23">
        <v>2012</v>
      </c>
      <c r="I10" s="23">
        <v>2013</v>
      </c>
      <c r="J10" s="23">
        <v>2014</v>
      </c>
      <c r="K10" s="23">
        <v>2015</v>
      </c>
      <c r="L10" s="24">
        <v>2016</v>
      </c>
      <c r="M10" s="24">
        <v>2017</v>
      </c>
      <c r="N10" s="23">
        <v>2018</v>
      </c>
      <c r="O10" s="24">
        <v>2019</v>
      </c>
      <c r="P10" s="24">
        <v>2020</v>
      </c>
      <c r="Q10" s="24">
        <v>2021</v>
      </c>
    </row>
    <row r="11" spans="2:17" ht="16.5" customHeight="1" x14ac:dyDescent="0.25">
      <c r="C11" s="128" t="s">
        <v>15</v>
      </c>
      <c r="D11" s="128"/>
      <c r="E11" s="59">
        <f t="shared" ref="E11:G11" si="0">SUM(E12:E15)</f>
        <v>220291.89956108562</v>
      </c>
      <c r="F11" s="59">
        <f t="shared" si="0"/>
        <v>177712.22951831666</v>
      </c>
      <c r="G11" s="59">
        <f t="shared" si="0"/>
        <v>173715.48287814669</v>
      </c>
      <c r="H11" s="59">
        <f t="shared" ref="H11" si="1">SUM(H12:H15)</f>
        <v>177263.39488724401</v>
      </c>
      <c r="I11" s="59">
        <f>SUM(I12:I15)</f>
        <v>181595.33677513432</v>
      </c>
      <c r="J11" s="59">
        <f>SUM(J12:J15)</f>
        <v>186518.97928023472</v>
      </c>
      <c r="K11" s="59">
        <f t="shared" ref="K11" si="2">SUM(K12:K15)</f>
        <v>198200.18741549185</v>
      </c>
      <c r="L11" s="59">
        <f t="shared" ref="L11:N11" si="3">SUM(L12:L15)</f>
        <v>207546.90000000002</v>
      </c>
      <c r="M11" s="59">
        <f t="shared" ref="M11" si="4">SUM(M12:M15)</f>
        <v>213315.10923506928</v>
      </c>
      <c r="N11" s="59">
        <f t="shared" si="3"/>
        <v>225814.41549909121</v>
      </c>
      <c r="O11" s="59">
        <f t="shared" ref="O11:P11" si="5">SUM(O12:O15)</f>
        <v>245332.99996154153</v>
      </c>
      <c r="P11" s="59">
        <f t="shared" si="5"/>
        <v>245165.8484767637</v>
      </c>
      <c r="Q11" s="59">
        <f t="shared" ref="Q11" si="6">SUM(Q12:Q15)</f>
        <v>267286.3130795086</v>
      </c>
    </row>
    <row r="12" spans="2:17" ht="13.15" customHeight="1" x14ac:dyDescent="0.25">
      <c r="C12" s="60"/>
      <c r="D12" s="52" t="s">
        <v>16</v>
      </c>
      <c r="E12" s="61">
        <v>12793.930606572689</v>
      </c>
      <c r="F12" s="61">
        <v>12606.231780477869</v>
      </c>
      <c r="G12" s="61">
        <v>13064.315886713577</v>
      </c>
      <c r="H12" s="61">
        <v>13204.974924233135</v>
      </c>
      <c r="I12" s="61">
        <v>13433.801198504312</v>
      </c>
      <c r="J12" s="61">
        <v>14537.983218882626</v>
      </c>
      <c r="K12" s="61">
        <v>14857.948848753367</v>
      </c>
      <c r="L12" s="61">
        <v>15248.3</v>
      </c>
      <c r="M12" s="61">
        <v>16414.435416502391</v>
      </c>
      <c r="N12" s="61">
        <v>16578.389323025662</v>
      </c>
      <c r="O12" s="61">
        <v>17305.984506373115</v>
      </c>
      <c r="P12" s="61">
        <v>16919.424874623954</v>
      </c>
      <c r="Q12" s="61">
        <v>18229.260030103495</v>
      </c>
    </row>
    <row r="13" spans="2:17" ht="13.15" customHeight="1" x14ac:dyDescent="0.25">
      <c r="C13" s="60"/>
      <c r="D13" s="52" t="s">
        <v>17</v>
      </c>
      <c r="E13" s="25">
        <v>8930.3744301879578</v>
      </c>
      <c r="F13" s="25">
        <v>8026.1311772003974</v>
      </c>
      <c r="G13" s="25">
        <v>7834.2406354983232</v>
      </c>
      <c r="H13" s="25">
        <v>8480.3622153514989</v>
      </c>
      <c r="I13" s="25">
        <v>8452.6630035262806</v>
      </c>
      <c r="J13" s="25">
        <v>7914.4334353375416</v>
      </c>
      <c r="K13" s="25">
        <v>8603.2881796819784</v>
      </c>
      <c r="L13" s="25">
        <v>9039</v>
      </c>
      <c r="M13" s="25">
        <v>9178.6436990320381</v>
      </c>
      <c r="N13" s="25">
        <v>9676.3877509334543</v>
      </c>
      <c r="O13" s="25">
        <v>10506.145263239929</v>
      </c>
      <c r="P13" s="25">
        <v>10938.053971265577</v>
      </c>
      <c r="Q13" s="25">
        <v>11671.551579182464</v>
      </c>
    </row>
    <row r="14" spans="2:17" ht="13.15" customHeight="1" x14ac:dyDescent="0.25">
      <c r="C14" s="60"/>
      <c r="D14" s="52" t="s">
        <v>81</v>
      </c>
      <c r="E14" s="25">
        <v>32868.973055810187</v>
      </c>
      <c r="F14" s="25">
        <v>29507.157048152789</v>
      </c>
      <c r="G14" s="25">
        <v>28943.323571451336</v>
      </c>
      <c r="H14" s="25">
        <v>30060.896739828095</v>
      </c>
      <c r="I14" s="25">
        <v>30914.718084870208</v>
      </c>
      <c r="J14" s="25">
        <v>31929.672986849226</v>
      </c>
      <c r="K14" s="25">
        <v>32607.74665704363</v>
      </c>
      <c r="L14" s="25">
        <v>35240.9</v>
      </c>
      <c r="M14" s="25">
        <v>36116.631765440558</v>
      </c>
      <c r="N14" s="25">
        <v>38837.725779965658</v>
      </c>
      <c r="O14" s="25">
        <v>40780.469151957099</v>
      </c>
      <c r="P14" s="25">
        <v>37994.964188516416</v>
      </c>
      <c r="Q14" s="25">
        <v>42558.977025880784</v>
      </c>
    </row>
    <row r="15" spans="2:17" ht="13.15" customHeight="1" x14ac:dyDescent="0.25">
      <c r="C15" s="60"/>
      <c r="D15" s="62" t="s">
        <v>19</v>
      </c>
      <c r="E15" s="25">
        <v>165698.62146851479</v>
      </c>
      <c r="F15" s="25">
        <v>127572.7095124856</v>
      </c>
      <c r="G15" s="25">
        <v>123873.60278448346</v>
      </c>
      <c r="H15" s="25">
        <v>125517.16100783128</v>
      </c>
      <c r="I15" s="25">
        <v>128794.15448823351</v>
      </c>
      <c r="J15" s="25">
        <v>132136.88963916534</v>
      </c>
      <c r="K15" s="25">
        <v>142131.20373001287</v>
      </c>
      <c r="L15" s="25">
        <v>148018.70000000001</v>
      </c>
      <c r="M15" s="25">
        <v>151605.3983540943</v>
      </c>
      <c r="N15" s="25">
        <v>160721.91264516642</v>
      </c>
      <c r="O15" s="25">
        <v>176740.40103997139</v>
      </c>
      <c r="P15" s="25">
        <v>179313.40544235773</v>
      </c>
      <c r="Q15" s="25">
        <v>194826.52444434189</v>
      </c>
    </row>
    <row r="16" spans="2:17" ht="13.15" customHeight="1" x14ac:dyDescent="0.25">
      <c r="C16" s="60"/>
      <c r="D16" s="62"/>
      <c r="E16" s="25"/>
      <c r="F16" s="25"/>
      <c r="G16" s="25"/>
      <c r="H16" s="25"/>
      <c r="I16" s="25"/>
      <c r="J16" s="25"/>
      <c r="K16" s="25"/>
      <c r="L16" s="25"/>
      <c r="M16" s="25"/>
      <c r="N16" s="25"/>
      <c r="O16" s="25"/>
      <c r="P16" s="25"/>
      <c r="Q16" s="25"/>
    </row>
    <row r="17" spans="3:17" ht="13.15" customHeight="1" x14ac:dyDescent="0.25">
      <c r="C17" s="129" t="s">
        <v>20</v>
      </c>
      <c r="D17" s="129"/>
      <c r="E17" s="26">
        <f t="shared" ref="E17:G17" si="7">SUM(E18:E31)</f>
        <v>3308368.1416548342</v>
      </c>
      <c r="F17" s="26">
        <f t="shared" si="7"/>
        <v>3239172.909298413</v>
      </c>
      <c r="G17" s="26">
        <f t="shared" si="7"/>
        <v>3271665.5279827528</v>
      </c>
      <c r="H17" s="26">
        <f t="shared" ref="H17" si="8">SUM(H18:H31)</f>
        <v>3329781.5589040737</v>
      </c>
      <c r="I17" s="26">
        <f>SUM(I18:I31)</f>
        <v>3371072.1874795933</v>
      </c>
      <c r="J17" s="26">
        <f t="shared" ref="J17:K17" si="9">SUM(J18:J31)</f>
        <v>3438777.4144507069</v>
      </c>
      <c r="K17" s="26">
        <f t="shared" si="9"/>
        <v>3522104.275643168</v>
      </c>
      <c r="L17" s="26">
        <f t="shared" ref="L17:N17" si="10">SUM(L18:L31)</f>
        <v>3618212.7</v>
      </c>
      <c r="M17" s="26">
        <f t="shared" ref="M17" si="11">SUM(M18:M31)</f>
        <v>3737534.5411101175</v>
      </c>
      <c r="N17" s="26">
        <f t="shared" si="10"/>
        <v>3868297.9409347069</v>
      </c>
      <c r="O17" s="26">
        <f t="shared" ref="O17:P17" si="12">SUM(O18:O31)</f>
        <v>4024522.7770356098</v>
      </c>
      <c r="P17" s="26">
        <f t="shared" si="12"/>
        <v>3841388.9829559084</v>
      </c>
      <c r="Q17" s="26">
        <f t="shared" ref="Q17" si="13">SUM(Q18:Q31)</f>
        <v>3934480.0617632316</v>
      </c>
    </row>
    <row r="18" spans="3:17" ht="13.15" customHeight="1" x14ac:dyDescent="0.25">
      <c r="C18" s="60"/>
      <c r="D18" s="62" t="s">
        <v>21</v>
      </c>
      <c r="E18" s="25">
        <v>54604.411368616929</v>
      </c>
      <c r="F18" s="25">
        <v>54200.329275325545</v>
      </c>
      <c r="G18" s="25">
        <v>54392.907437409609</v>
      </c>
      <c r="H18" s="25">
        <v>53796.568876802114</v>
      </c>
      <c r="I18" s="25">
        <v>54535.51251444652</v>
      </c>
      <c r="J18" s="25">
        <v>55360.734979519715</v>
      </c>
      <c r="K18" s="25">
        <v>57045.186127030887</v>
      </c>
      <c r="L18" s="25">
        <v>58794.9</v>
      </c>
      <c r="M18" s="25">
        <v>60136.117681194308</v>
      </c>
      <c r="N18" s="25">
        <v>60913.185647919396</v>
      </c>
      <c r="O18" s="25">
        <v>65186.283239750257</v>
      </c>
      <c r="P18" s="25">
        <v>62536.733609573843</v>
      </c>
      <c r="Q18" s="25">
        <v>64078.692424067398</v>
      </c>
    </row>
    <row r="19" spans="3:17" ht="13.15" customHeight="1" x14ac:dyDescent="0.25">
      <c r="C19" s="60"/>
      <c r="D19" s="62" t="s">
        <v>22</v>
      </c>
      <c r="E19" s="25">
        <v>40657.543781212626</v>
      </c>
      <c r="F19" s="25">
        <v>39092.52373487506</v>
      </c>
      <c r="G19" s="25">
        <v>38216.041460005341</v>
      </c>
      <c r="H19" s="25">
        <v>38671.05617517783</v>
      </c>
      <c r="I19" s="25">
        <v>38224.646354504592</v>
      </c>
      <c r="J19" s="25">
        <v>39549.30350185078</v>
      </c>
      <c r="K19" s="25">
        <v>34491.509999999995</v>
      </c>
      <c r="L19" s="25">
        <v>36265.599999999999</v>
      </c>
      <c r="M19" s="25">
        <v>37768.98628461059</v>
      </c>
      <c r="N19" s="25">
        <v>39697.197492155698</v>
      </c>
      <c r="O19" s="25">
        <v>40817.735626587797</v>
      </c>
      <c r="P19" s="25">
        <v>38798.23694443248</v>
      </c>
      <c r="Q19" s="25">
        <v>39168.962054358271</v>
      </c>
    </row>
    <row r="20" spans="3:17" ht="13.15" customHeight="1" x14ac:dyDescent="0.25">
      <c r="C20" s="60"/>
      <c r="D20" s="62" t="s">
        <v>23</v>
      </c>
      <c r="E20" s="25">
        <v>239434.66944926901</v>
      </c>
      <c r="F20" s="25">
        <v>219533.25611264908</v>
      </c>
      <c r="G20" s="25">
        <v>223712.51658572577</v>
      </c>
      <c r="H20" s="25">
        <v>226698.56720721375</v>
      </c>
      <c r="I20" s="25">
        <v>230091.2407878146</v>
      </c>
      <c r="J20" s="25">
        <v>235059.38727251306</v>
      </c>
      <c r="K20" s="25">
        <v>239373.7735071994</v>
      </c>
      <c r="L20" s="25">
        <v>252355.8</v>
      </c>
      <c r="M20" s="25">
        <v>261236.31010198963</v>
      </c>
      <c r="N20" s="25">
        <v>275479.73250455194</v>
      </c>
      <c r="O20" s="25">
        <v>291691.70619303046</v>
      </c>
      <c r="P20" s="25">
        <v>286515.13174309919</v>
      </c>
      <c r="Q20" s="25">
        <v>293164.80526546721</v>
      </c>
    </row>
    <row r="21" spans="3:17" ht="13.15" customHeight="1" x14ac:dyDescent="0.25">
      <c r="C21" s="60"/>
      <c r="D21" s="62" t="s">
        <v>24</v>
      </c>
      <c r="E21" s="25">
        <v>126546.6444897024</v>
      </c>
      <c r="F21" s="25">
        <v>124747.06941139375</v>
      </c>
      <c r="G21" s="25">
        <v>126168.27873348982</v>
      </c>
      <c r="H21" s="25">
        <v>128402.37125361395</v>
      </c>
      <c r="I21" s="25">
        <v>131358.34510569624</v>
      </c>
      <c r="J21" s="25">
        <v>135664.56096488296</v>
      </c>
      <c r="K21" s="25">
        <v>137801.4704359257</v>
      </c>
      <c r="L21" s="25">
        <v>140561.5</v>
      </c>
      <c r="M21" s="25">
        <v>143700.25161170328</v>
      </c>
      <c r="N21" s="25">
        <v>148675.41729217072</v>
      </c>
      <c r="O21" s="25">
        <v>154436.64228130825</v>
      </c>
      <c r="P21" s="25">
        <v>93524.163797435467</v>
      </c>
      <c r="Q21" s="25">
        <v>83661.649954849039</v>
      </c>
    </row>
    <row r="22" spans="3:17" ht="13.15" customHeight="1" x14ac:dyDescent="0.25">
      <c r="C22" s="60"/>
      <c r="D22" s="62" t="s">
        <v>25</v>
      </c>
      <c r="E22" s="25">
        <v>162563.48013544985</v>
      </c>
      <c r="F22" s="25">
        <v>173281.13477230811</v>
      </c>
      <c r="G22" s="25">
        <v>183374.41510319285</v>
      </c>
      <c r="H22" s="25">
        <v>189223.69668182996</v>
      </c>
      <c r="I22" s="25">
        <v>192991.58023204407</v>
      </c>
      <c r="J22" s="25">
        <v>200648.15617840667</v>
      </c>
      <c r="K22" s="25">
        <v>202259.03533795953</v>
      </c>
      <c r="L22" s="25">
        <v>203886.3</v>
      </c>
      <c r="M22" s="25">
        <v>214061.08091162617</v>
      </c>
      <c r="N22" s="25">
        <v>234936.5007707417</v>
      </c>
      <c r="O22" s="25">
        <v>250968.77248415464</v>
      </c>
      <c r="P22" s="25">
        <v>122437.65094213272</v>
      </c>
      <c r="Q22" s="25">
        <v>105782.03936040208</v>
      </c>
    </row>
    <row r="23" spans="3:17" ht="13.15" customHeight="1" x14ac:dyDescent="0.25">
      <c r="C23" s="60"/>
      <c r="D23" s="62" t="s">
        <v>26</v>
      </c>
      <c r="E23" s="25">
        <v>110815.79563825161</v>
      </c>
      <c r="F23" s="25">
        <v>106081.02744985023</v>
      </c>
      <c r="G23" s="25">
        <v>106007.4864867578</v>
      </c>
      <c r="H23" s="25">
        <v>107685.31757518953</v>
      </c>
      <c r="I23" s="25">
        <v>106887.35138684073</v>
      </c>
      <c r="J23" s="25">
        <v>106351.63327325568</v>
      </c>
      <c r="K23" s="25">
        <v>109299.20999999999</v>
      </c>
      <c r="L23" s="25">
        <v>112259.9</v>
      </c>
      <c r="M23" s="25">
        <v>114390.21200275187</v>
      </c>
      <c r="N23" s="25">
        <v>114145.31184766654</v>
      </c>
      <c r="O23" s="25">
        <v>119906.14144762518</v>
      </c>
      <c r="P23" s="25">
        <v>118095.98162692171</v>
      </c>
      <c r="Q23" s="25">
        <v>123301.3983210969</v>
      </c>
    </row>
    <row r="24" spans="3:17" ht="13.15" customHeight="1" x14ac:dyDescent="0.25">
      <c r="C24" s="60"/>
      <c r="D24" s="62" t="s">
        <v>27</v>
      </c>
      <c r="E24" s="25">
        <v>1235994.4651144878</v>
      </c>
      <c r="F24" s="25">
        <v>1193587.5427174419</v>
      </c>
      <c r="G24" s="25">
        <v>1200596.9169324983</v>
      </c>
      <c r="H24" s="25">
        <v>1218562.0434925884</v>
      </c>
      <c r="I24" s="25">
        <v>1223403.1422617852</v>
      </c>
      <c r="J24" s="25">
        <v>1235187.4278558332</v>
      </c>
      <c r="K24" s="25">
        <v>1263887.4533265345</v>
      </c>
      <c r="L24" s="25">
        <v>1282392.8</v>
      </c>
      <c r="M24" s="25">
        <v>1312607.3653547789</v>
      </c>
      <c r="N24" s="25">
        <v>1344684.7455809263</v>
      </c>
      <c r="O24" s="25">
        <v>1378451.6638033648</v>
      </c>
      <c r="P24" s="25">
        <v>1391018.599789382</v>
      </c>
      <c r="Q24" s="25">
        <v>1404656.3200367617</v>
      </c>
    </row>
    <row r="25" spans="3:17" ht="13.15" customHeight="1" x14ac:dyDescent="0.25">
      <c r="C25" s="60"/>
      <c r="D25" s="63" t="s">
        <v>28</v>
      </c>
      <c r="E25" s="64">
        <v>335695.24906356208</v>
      </c>
      <c r="F25" s="64">
        <v>329587.61783779494</v>
      </c>
      <c r="G25" s="25">
        <v>327671.41535140324</v>
      </c>
      <c r="H25" s="25">
        <v>329443.84995836427</v>
      </c>
      <c r="I25" s="25">
        <v>331601.15150044969</v>
      </c>
      <c r="J25" s="25">
        <v>335296.70791317878</v>
      </c>
      <c r="K25" s="25">
        <v>342423.24790496239</v>
      </c>
      <c r="L25" s="25">
        <v>353667.4</v>
      </c>
      <c r="M25" s="25">
        <v>361981.40644250525</v>
      </c>
      <c r="N25" s="25">
        <v>369574.20678913133</v>
      </c>
      <c r="O25" s="25">
        <v>378846.99229185854</v>
      </c>
      <c r="P25" s="25">
        <v>368440.34449167497</v>
      </c>
      <c r="Q25" s="25">
        <v>368810.93409622094</v>
      </c>
    </row>
    <row r="26" spans="3:17" ht="13.15" customHeight="1" x14ac:dyDescent="0.25">
      <c r="C26" s="60"/>
      <c r="D26" s="62" t="s">
        <v>29</v>
      </c>
      <c r="E26" s="25">
        <v>428984.56537638023</v>
      </c>
      <c r="F26" s="25">
        <v>435034.19922678417</v>
      </c>
      <c r="G26" s="25">
        <v>443755.65808166133</v>
      </c>
      <c r="H26" s="25">
        <v>455185.42996399157</v>
      </c>
      <c r="I26" s="25">
        <v>467189.57455486583</v>
      </c>
      <c r="J26" s="25">
        <v>486637.77875798417</v>
      </c>
      <c r="K26" s="25">
        <v>507280.31281945959</v>
      </c>
      <c r="L26" s="25">
        <v>524542</v>
      </c>
      <c r="M26" s="25">
        <v>546269.39080554352</v>
      </c>
      <c r="N26" s="25">
        <v>565573.27516815567</v>
      </c>
      <c r="O26" s="25">
        <v>583695.63318658224</v>
      </c>
      <c r="P26" s="25">
        <v>618941.86230856634</v>
      </c>
      <c r="Q26" s="25">
        <v>651523.17372253758</v>
      </c>
    </row>
    <row r="27" spans="3:17" ht="13.15" customHeight="1" x14ac:dyDescent="0.25">
      <c r="C27" s="60"/>
      <c r="D27" s="62" t="s">
        <v>30</v>
      </c>
      <c r="E27" s="25">
        <v>86371.045142051094</v>
      </c>
      <c r="F27" s="25">
        <v>84766.310548530761</v>
      </c>
      <c r="G27" s="25">
        <v>86214.703930733449</v>
      </c>
      <c r="H27" s="25">
        <v>91080.139497691474</v>
      </c>
      <c r="I27" s="25">
        <v>91667.923131229967</v>
      </c>
      <c r="J27" s="25">
        <v>95087.189854078853</v>
      </c>
      <c r="K27" s="25">
        <v>98405.324356477475</v>
      </c>
      <c r="L27" s="25">
        <v>101805.1</v>
      </c>
      <c r="M27" s="25">
        <v>106145.43289026676</v>
      </c>
      <c r="N27" s="25">
        <v>110296.84162983141</v>
      </c>
      <c r="O27" s="25">
        <v>114920.70039117716</v>
      </c>
      <c r="P27" s="25">
        <v>106223.94464642511</v>
      </c>
      <c r="Q27" s="25">
        <v>111677.87015847431</v>
      </c>
    </row>
    <row r="28" spans="3:17" ht="13.15" customHeight="1" x14ac:dyDescent="0.25">
      <c r="C28" s="60"/>
      <c r="D28" s="62" t="s">
        <v>31</v>
      </c>
      <c r="E28" s="25">
        <v>193519.44648722504</v>
      </c>
      <c r="F28" s="25">
        <v>187492.46190580906</v>
      </c>
      <c r="G28" s="25">
        <v>187852.22556328526</v>
      </c>
      <c r="H28" s="25">
        <v>192393.08778879765</v>
      </c>
      <c r="I28" s="25">
        <v>197027.84769830923</v>
      </c>
      <c r="J28" s="25">
        <v>197358.01440881961</v>
      </c>
      <c r="K28" s="25">
        <v>202395.57398356788</v>
      </c>
      <c r="L28" s="25">
        <v>207760.9</v>
      </c>
      <c r="M28" s="25">
        <v>215009.12000000005</v>
      </c>
      <c r="N28" s="25">
        <v>222314.63999999998</v>
      </c>
      <c r="O28" s="25">
        <v>237996.86</v>
      </c>
      <c r="P28" s="25">
        <v>246961.68999999997</v>
      </c>
      <c r="Q28" s="25">
        <v>260513.37000000002</v>
      </c>
    </row>
    <row r="29" spans="3:17" ht="13.15" customHeight="1" x14ac:dyDescent="0.25">
      <c r="C29" s="60"/>
      <c r="D29" s="62" t="s">
        <v>32</v>
      </c>
      <c r="E29" s="25">
        <v>85229.844669241851</v>
      </c>
      <c r="F29" s="25">
        <v>83228.704314913019</v>
      </c>
      <c r="G29" s="25">
        <v>82563.282005926812</v>
      </c>
      <c r="H29" s="25">
        <v>83257.927729038915</v>
      </c>
      <c r="I29" s="25">
        <v>84791.617839416373</v>
      </c>
      <c r="J29" s="25">
        <v>85487.953274172585</v>
      </c>
      <c r="K29" s="25">
        <v>88758.009281838284</v>
      </c>
      <c r="L29" s="25">
        <v>93378</v>
      </c>
      <c r="M29" s="25">
        <v>97566.077221970205</v>
      </c>
      <c r="N29" s="25">
        <v>101595.07355229332</v>
      </c>
      <c r="O29" s="25">
        <v>109423.68090913052</v>
      </c>
      <c r="P29" s="25">
        <v>109051.89530743271</v>
      </c>
      <c r="Q29" s="25">
        <v>115622.64157452762</v>
      </c>
    </row>
    <row r="30" spans="3:17" ht="13.15" customHeight="1" x14ac:dyDescent="0.25">
      <c r="C30" s="60"/>
      <c r="D30" s="50" t="s">
        <v>80</v>
      </c>
      <c r="E30" s="25">
        <v>111779.68286408947</v>
      </c>
      <c r="F30" s="25">
        <v>112495.51299967989</v>
      </c>
      <c r="G30" s="25">
        <v>114393.24179522861</v>
      </c>
      <c r="H30" s="25">
        <v>115565.69044052371</v>
      </c>
      <c r="I30" s="25">
        <v>120337.02461060345</v>
      </c>
      <c r="J30" s="25">
        <v>125198.64142648346</v>
      </c>
      <c r="K30" s="25">
        <v>130533.61990671276</v>
      </c>
      <c r="L30" s="25">
        <v>138677.20000000001</v>
      </c>
      <c r="M30" s="25">
        <v>148166.98043122055</v>
      </c>
      <c r="N30" s="25">
        <v>156669.8721091323</v>
      </c>
      <c r="O30" s="25">
        <v>164377.01421606273</v>
      </c>
      <c r="P30" s="25">
        <v>176451.35594571073</v>
      </c>
      <c r="Q30" s="25">
        <v>207880.23182227853</v>
      </c>
    </row>
    <row r="31" spans="3:17" ht="13.15" customHeight="1" x14ac:dyDescent="0.25">
      <c r="C31" s="60"/>
      <c r="D31" s="62" t="s">
        <v>34</v>
      </c>
      <c r="E31" s="25">
        <v>96171.298075293525</v>
      </c>
      <c r="F31" s="25">
        <v>96045.218991057394</v>
      </c>
      <c r="G31" s="25">
        <v>96746.438515434551</v>
      </c>
      <c r="H31" s="25">
        <v>99815.812263250627</v>
      </c>
      <c r="I31" s="25">
        <v>100965.229501587</v>
      </c>
      <c r="J31" s="25">
        <v>105889.92478972713</v>
      </c>
      <c r="K31" s="25">
        <v>108150.5486555004</v>
      </c>
      <c r="L31" s="25">
        <v>111865.3</v>
      </c>
      <c r="M31" s="25">
        <v>118495.8093699567</v>
      </c>
      <c r="N31" s="25">
        <v>123741.94055003021</v>
      </c>
      <c r="O31" s="25">
        <v>133802.95096497727</v>
      </c>
      <c r="P31" s="25">
        <v>102391.39180312137</v>
      </c>
      <c r="Q31" s="25">
        <v>104637.97297218977</v>
      </c>
    </row>
    <row r="32" spans="3:17" ht="12" customHeight="1" x14ac:dyDescent="0.25">
      <c r="C32" s="60"/>
      <c r="D32" s="62"/>
      <c r="E32" s="65"/>
      <c r="F32" s="66"/>
      <c r="G32" s="66"/>
      <c r="H32" s="66"/>
      <c r="I32" s="66"/>
      <c r="J32" s="66"/>
      <c r="K32" s="66"/>
      <c r="L32" s="66"/>
      <c r="M32" s="66"/>
      <c r="N32" s="66"/>
      <c r="O32" s="66"/>
      <c r="P32" s="66"/>
      <c r="Q32" s="66"/>
    </row>
    <row r="33" spans="2:17" ht="13.15" customHeight="1" x14ac:dyDescent="0.25">
      <c r="C33" s="67" t="s">
        <v>35</v>
      </c>
      <c r="D33" s="62"/>
      <c r="E33" s="26">
        <v>3489561.6627971749</v>
      </c>
      <c r="F33" s="26">
        <v>3396368.7931045936</v>
      </c>
      <c r="G33" s="26">
        <v>3437110.8635872174</v>
      </c>
      <c r="H33" s="26">
        <v>3480223.6559391059</v>
      </c>
      <c r="I33" s="26">
        <v>3531750.9723483496</v>
      </c>
      <c r="J33" s="26">
        <v>3611830.7179484796</v>
      </c>
      <c r="K33" s="26">
        <f t="shared" ref="K33" si="14">SUM(K17+K11)</f>
        <v>3720304.4630586598</v>
      </c>
      <c r="L33" s="26">
        <f t="shared" ref="L33:N33" si="15">SUM(L17+L11)</f>
        <v>3825759.6</v>
      </c>
      <c r="M33" s="26">
        <f t="shared" ref="M33" si="16">SUM(M17+M11)</f>
        <v>3950849.6503451867</v>
      </c>
      <c r="N33" s="26">
        <f t="shared" si="15"/>
        <v>4094112.3564337981</v>
      </c>
      <c r="O33" s="26">
        <f t="shared" ref="O33:P33" si="17">SUM(O17+O11)</f>
        <v>4269855.7769971518</v>
      </c>
      <c r="P33" s="26">
        <f t="shared" si="17"/>
        <v>4086554.8314326722</v>
      </c>
      <c r="Q33" s="26">
        <f t="shared" ref="Q33" si="18">SUM(Q17+Q11)</f>
        <v>4201766.3748427406</v>
      </c>
    </row>
    <row r="34" spans="2:17" ht="12.75" customHeight="1" x14ac:dyDescent="0.25">
      <c r="C34" s="67"/>
      <c r="D34" s="62"/>
      <c r="E34" s="26"/>
      <c r="F34" s="66"/>
      <c r="G34" s="66"/>
      <c r="H34" s="66"/>
      <c r="I34" s="66"/>
      <c r="J34" s="66"/>
      <c r="K34" s="66"/>
      <c r="L34" s="66"/>
      <c r="M34" s="66"/>
      <c r="N34" s="66"/>
      <c r="O34" s="66"/>
      <c r="P34" s="66"/>
      <c r="Q34" s="66"/>
    </row>
    <row r="35" spans="2:17" ht="13.15" customHeight="1" x14ac:dyDescent="0.25">
      <c r="C35" s="120" t="s">
        <v>68</v>
      </c>
      <c r="D35" s="121"/>
      <c r="E35" s="25">
        <v>193167.80150586294</v>
      </c>
      <c r="F35" s="25">
        <v>186651.05551968605</v>
      </c>
      <c r="G35" s="64">
        <v>187994.61133720106</v>
      </c>
      <c r="H35" s="64">
        <v>189622.98373668583</v>
      </c>
      <c r="I35" s="64">
        <v>186382.36388606252</v>
      </c>
      <c r="J35" s="64">
        <v>202391.23616252045</v>
      </c>
      <c r="K35" s="64">
        <v>203152.554525368</v>
      </c>
      <c r="L35" s="64">
        <v>224816.5</v>
      </c>
      <c r="M35" s="64">
        <v>228698.59511407797</v>
      </c>
      <c r="N35" s="64">
        <v>263788.31653295143</v>
      </c>
      <c r="O35" s="64">
        <v>258684.44000483584</v>
      </c>
      <c r="P35" s="64">
        <v>210661.41930502414</v>
      </c>
      <c r="Q35" s="64">
        <v>268570.29241537495</v>
      </c>
    </row>
    <row r="36" spans="2:17" ht="12" customHeight="1" x14ac:dyDescent="0.25">
      <c r="C36" s="68"/>
      <c r="D36" s="68"/>
      <c r="E36" s="69"/>
      <c r="F36" s="66"/>
      <c r="G36" s="66"/>
      <c r="H36" s="66"/>
      <c r="I36" s="66"/>
      <c r="J36" s="66"/>
      <c r="K36" s="66"/>
      <c r="L36" s="66"/>
      <c r="M36" s="66"/>
      <c r="N36" s="66"/>
      <c r="O36" s="66"/>
      <c r="P36" s="66"/>
      <c r="Q36" s="66"/>
    </row>
    <row r="37" spans="2:17" ht="13.15" customHeight="1" x14ac:dyDescent="0.25">
      <c r="C37" s="122" t="s">
        <v>69</v>
      </c>
      <c r="D37" s="122"/>
      <c r="E37" s="28">
        <v>3683307.6169657456</v>
      </c>
      <c r="F37" s="28">
        <v>3583282.3589987596</v>
      </c>
      <c r="G37" s="28">
        <v>3625173.1763237664</v>
      </c>
      <c r="H37" s="28">
        <v>3669753.876977535</v>
      </c>
      <c r="I37" s="28">
        <v>3716702.1610068213</v>
      </c>
      <c r="J37" s="28">
        <v>3815363.1096640802</v>
      </c>
      <c r="K37" s="28">
        <f t="shared" ref="K37:N37" si="19">K33+K35</f>
        <v>3923457.0175840277</v>
      </c>
      <c r="L37" s="28">
        <f t="shared" si="19"/>
        <v>4050576.1</v>
      </c>
      <c r="M37" s="28">
        <f t="shared" ref="M37" si="20">M33+M35</f>
        <v>4179548.2454592646</v>
      </c>
      <c r="N37" s="28">
        <f t="shared" si="19"/>
        <v>4357900.6729667494</v>
      </c>
      <c r="O37" s="28">
        <f t="shared" ref="O37:P37" si="21">O33+O35</f>
        <v>4528540.2170019876</v>
      </c>
      <c r="P37" s="28">
        <f t="shared" si="21"/>
        <v>4297216.250737696</v>
      </c>
      <c r="Q37" s="28">
        <f t="shared" ref="Q37" si="22">Q33+Q35</f>
        <v>4470336.6672581155</v>
      </c>
    </row>
    <row r="39" spans="2:17" x14ac:dyDescent="0.25">
      <c r="C39" s="120" t="s">
        <v>36</v>
      </c>
      <c r="D39" s="123"/>
    </row>
    <row r="40" spans="2:17" ht="10.5" customHeight="1" x14ac:dyDescent="0.25">
      <c r="C40" s="71"/>
      <c r="D40" s="72"/>
    </row>
    <row r="41" spans="2:17" x14ac:dyDescent="0.25">
      <c r="C41" s="47" t="s">
        <v>71</v>
      </c>
      <c r="D41" s="72"/>
    </row>
    <row r="42" spans="2:17" ht="51.75" customHeight="1" x14ac:dyDescent="0.25">
      <c r="C42" s="117" t="s">
        <v>70</v>
      </c>
      <c r="D42" s="118"/>
      <c r="E42" s="118"/>
      <c r="F42" s="118"/>
      <c r="G42" s="118"/>
      <c r="H42" s="118"/>
      <c r="I42" s="118"/>
      <c r="J42" s="118"/>
      <c r="K42" s="118"/>
      <c r="L42" s="118"/>
      <c r="M42" s="118"/>
      <c r="N42" s="118"/>
      <c r="O42" s="119"/>
      <c r="P42" s="119"/>
      <c r="Q42" s="119"/>
    </row>
    <row r="43" spans="2:17" x14ac:dyDescent="0.25">
      <c r="B43" s="42"/>
      <c r="C43" s="42"/>
      <c r="D43" s="42"/>
      <c r="E43" s="42"/>
      <c r="F43" s="42"/>
      <c r="G43" s="21"/>
      <c r="H43" s="21"/>
    </row>
  </sheetData>
  <mergeCells count="8">
    <mergeCell ref="C42:Q42"/>
    <mergeCell ref="C35:D35"/>
    <mergeCell ref="C37:D37"/>
    <mergeCell ref="C39:D39"/>
    <mergeCell ref="C7:N7"/>
    <mergeCell ref="C10:D10"/>
    <mergeCell ref="C11:D11"/>
    <mergeCell ref="C17:D17"/>
  </mergeCells>
  <pageMargins left="0.7" right="0.7" top="0.75" bottom="0.75" header="0.3" footer="0.3"/>
  <pageSetup scale="44" orientation="portrait" r:id="rId1"/>
  <ignoredErrors>
    <ignoredError sqref="H1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G58"/>
  <sheetViews>
    <sheetView zoomScaleNormal="100" zoomScaleSheetLayoutView="85" workbookViewId="0">
      <selection activeCell="Q5" sqref="Q5"/>
    </sheetView>
  </sheetViews>
  <sheetFormatPr defaultRowHeight="15" x14ac:dyDescent="0.25"/>
  <cols>
    <col min="1" max="1" width="9.140625" style="6"/>
    <col min="2" max="2" width="7.7109375" style="5" customWidth="1"/>
    <col min="3" max="3" width="2.5703125" style="5" customWidth="1"/>
    <col min="4" max="4" width="40" style="6" customWidth="1"/>
    <col min="5" max="17" width="10.5703125" style="6" customWidth="1"/>
    <col min="18" max="250" width="9.140625" style="6"/>
    <col min="251" max="251" width="7.7109375" style="6" customWidth="1"/>
    <col min="252" max="252" width="2.5703125" style="6" customWidth="1"/>
    <col min="253" max="253" width="40.42578125" style="6" customWidth="1"/>
    <col min="254" max="255" width="10.28515625" style="6" customWidth="1"/>
    <col min="256" max="256" width="12" style="6" customWidth="1"/>
    <col min="257" max="258" width="10.28515625" style="6" customWidth="1"/>
    <col min="259" max="259" width="5" style="6" customWidth="1"/>
    <col min="260" max="260" width="10.42578125" style="6" customWidth="1"/>
    <col min="261" max="261" width="31.140625" style="6" customWidth="1"/>
    <col min="262" max="263" width="11.42578125" style="6" customWidth="1"/>
    <col min="264" max="264" width="13" style="6" bestFit="1" customWidth="1"/>
    <col min="265" max="266" width="12.85546875" style="6" bestFit="1" customWidth="1"/>
    <col min="267" max="506" width="9.140625" style="6"/>
    <col min="507" max="507" width="7.7109375" style="6" customWidth="1"/>
    <col min="508" max="508" width="2.5703125" style="6" customWidth="1"/>
    <col min="509" max="509" width="40.42578125" style="6" customWidth="1"/>
    <col min="510" max="511" width="10.28515625" style="6" customWidth="1"/>
    <col min="512" max="512" width="12" style="6" customWidth="1"/>
    <col min="513" max="514" width="10.28515625" style="6" customWidth="1"/>
    <col min="515" max="515" width="5" style="6" customWidth="1"/>
    <col min="516" max="516" width="10.42578125" style="6" customWidth="1"/>
    <col min="517" max="517" width="31.140625" style="6" customWidth="1"/>
    <col min="518" max="519" width="11.42578125" style="6" customWidth="1"/>
    <col min="520" max="520" width="13" style="6" bestFit="1" customWidth="1"/>
    <col min="521" max="522" width="12.85546875" style="6" bestFit="1" customWidth="1"/>
    <col min="523" max="762" width="9.140625" style="6"/>
    <col min="763" max="763" width="7.7109375" style="6" customWidth="1"/>
    <col min="764" max="764" width="2.5703125" style="6" customWidth="1"/>
    <col min="765" max="765" width="40.42578125" style="6" customWidth="1"/>
    <col min="766" max="767" width="10.28515625" style="6" customWidth="1"/>
    <col min="768" max="768" width="12" style="6" customWidth="1"/>
    <col min="769" max="770" width="10.28515625" style="6" customWidth="1"/>
    <col min="771" max="771" width="5" style="6" customWidth="1"/>
    <col min="772" max="772" width="10.42578125" style="6" customWidth="1"/>
    <col min="773" max="773" width="31.140625" style="6" customWidth="1"/>
    <col min="774" max="775" width="11.42578125" style="6" customWidth="1"/>
    <col min="776" max="776" width="13" style="6" bestFit="1" customWidth="1"/>
    <col min="777" max="778" width="12.85546875" style="6" bestFit="1" customWidth="1"/>
    <col min="779" max="1018" width="9.140625" style="6"/>
    <col min="1019" max="1019" width="7.7109375" style="6" customWidth="1"/>
    <col min="1020" max="1020" width="2.5703125" style="6" customWidth="1"/>
    <col min="1021" max="1021" width="40.42578125" style="6" customWidth="1"/>
    <col min="1022" max="1023" width="10.28515625" style="6" customWidth="1"/>
    <col min="1024" max="1024" width="12" style="6" customWidth="1"/>
    <col min="1025" max="1026" width="10.28515625" style="6" customWidth="1"/>
    <col min="1027" max="1027" width="5" style="6" customWidth="1"/>
    <col min="1028" max="1028" width="10.42578125" style="6" customWidth="1"/>
    <col min="1029" max="1029" width="31.140625" style="6" customWidth="1"/>
    <col min="1030" max="1031" width="11.42578125" style="6" customWidth="1"/>
    <col min="1032" max="1032" width="13" style="6" bestFit="1" customWidth="1"/>
    <col min="1033" max="1034" width="12.85546875" style="6" bestFit="1" customWidth="1"/>
    <col min="1035" max="1274" width="9.140625" style="6"/>
    <col min="1275" max="1275" width="7.7109375" style="6" customWidth="1"/>
    <col min="1276" max="1276" width="2.5703125" style="6" customWidth="1"/>
    <col min="1277" max="1277" width="40.42578125" style="6" customWidth="1"/>
    <col min="1278" max="1279" width="10.28515625" style="6" customWidth="1"/>
    <col min="1280" max="1280" width="12" style="6" customWidth="1"/>
    <col min="1281" max="1282" width="10.28515625" style="6" customWidth="1"/>
    <col min="1283" max="1283" width="5" style="6" customWidth="1"/>
    <col min="1284" max="1284" width="10.42578125" style="6" customWidth="1"/>
    <col min="1285" max="1285" width="31.140625" style="6" customWidth="1"/>
    <col min="1286" max="1287" width="11.42578125" style="6" customWidth="1"/>
    <col min="1288" max="1288" width="13" style="6" bestFit="1" customWidth="1"/>
    <col min="1289" max="1290" width="12.85546875" style="6" bestFit="1" customWidth="1"/>
    <col min="1291" max="1530" width="9.140625" style="6"/>
    <col min="1531" max="1531" width="7.7109375" style="6" customWidth="1"/>
    <col min="1532" max="1532" width="2.5703125" style="6" customWidth="1"/>
    <col min="1533" max="1533" width="40.42578125" style="6" customWidth="1"/>
    <col min="1534" max="1535" width="10.28515625" style="6" customWidth="1"/>
    <col min="1536" max="1536" width="12" style="6" customWidth="1"/>
    <col min="1537" max="1538" width="10.28515625" style="6" customWidth="1"/>
    <col min="1539" max="1539" width="5" style="6" customWidth="1"/>
    <col min="1540" max="1540" width="10.42578125" style="6" customWidth="1"/>
    <col min="1541" max="1541" width="31.140625" style="6" customWidth="1"/>
    <col min="1542" max="1543" width="11.42578125" style="6" customWidth="1"/>
    <col min="1544" max="1544" width="13" style="6" bestFit="1" customWidth="1"/>
    <col min="1545" max="1546" width="12.85546875" style="6" bestFit="1" customWidth="1"/>
    <col min="1547" max="1786" width="9.140625" style="6"/>
    <col min="1787" max="1787" width="7.7109375" style="6" customWidth="1"/>
    <col min="1788" max="1788" width="2.5703125" style="6" customWidth="1"/>
    <col min="1789" max="1789" width="40.42578125" style="6" customWidth="1"/>
    <col min="1790" max="1791" width="10.28515625" style="6" customWidth="1"/>
    <col min="1792" max="1792" width="12" style="6" customWidth="1"/>
    <col min="1793" max="1794" width="10.28515625" style="6" customWidth="1"/>
    <col min="1795" max="1795" width="5" style="6" customWidth="1"/>
    <col min="1796" max="1796" width="10.42578125" style="6" customWidth="1"/>
    <col min="1797" max="1797" width="31.140625" style="6" customWidth="1"/>
    <col min="1798" max="1799" width="11.42578125" style="6" customWidth="1"/>
    <col min="1800" max="1800" width="13" style="6" bestFit="1" customWidth="1"/>
    <col min="1801" max="1802" width="12.85546875" style="6" bestFit="1" customWidth="1"/>
    <col min="1803" max="2042" width="9.140625" style="6"/>
    <col min="2043" max="2043" width="7.7109375" style="6" customWidth="1"/>
    <col min="2044" max="2044" width="2.5703125" style="6" customWidth="1"/>
    <col min="2045" max="2045" width="40.42578125" style="6" customWidth="1"/>
    <col min="2046" max="2047" width="10.28515625" style="6" customWidth="1"/>
    <col min="2048" max="2048" width="12" style="6" customWidth="1"/>
    <col min="2049" max="2050" width="10.28515625" style="6" customWidth="1"/>
    <col min="2051" max="2051" width="5" style="6" customWidth="1"/>
    <col min="2052" max="2052" width="10.42578125" style="6" customWidth="1"/>
    <col min="2053" max="2053" width="31.140625" style="6" customWidth="1"/>
    <col min="2054" max="2055" width="11.42578125" style="6" customWidth="1"/>
    <col min="2056" max="2056" width="13" style="6" bestFit="1" customWidth="1"/>
    <col min="2057" max="2058" width="12.85546875" style="6" bestFit="1" customWidth="1"/>
    <col min="2059" max="2298" width="9.140625" style="6"/>
    <col min="2299" max="2299" width="7.7109375" style="6" customWidth="1"/>
    <col min="2300" max="2300" width="2.5703125" style="6" customWidth="1"/>
    <col min="2301" max="2301" width="40.42578125" style="6" customWidth="1"/>
    <col min="2302" max="2303" width="10.28515625" style="6" customWidth="1"/>
    <col min="2304" max="2304" width="12" style="6" customWidth="1"/>
    <col min="2305" max="2306" width="10.28515625" style="6" customWidth="1"/>
    <col min="2307" max="2307" width="5" style="6" customWidth="1"/>
    <col min="2308" max="2308" width="10.42578125" style="6" customWidth="1"/>
    <col min="2309" max="2309" width="31.140625" style="6" customWidth="1"/>
    <col min="2310" max="2311" width="11.42578125" style="6" customWidth="1"/>
    <col min="2312" max="2312" width="13" style="6" bestFit="1" customWidth="1"/>
    <col min="2313" max="2314" width="12.85546875" style="6" bestFit="1" customWidth="1"/>
    <col min="2315" max="2554" width="9.140625" style="6"/>
    <col min="2555" max="2555" width="7.7109375" style="6" customWidth="1"/>
    <col min="2556" max="2556" width="2.5703125" style="6" customWidth="1"/>
    <col min="2557" max="2557" width="40.42578125" style="6" customWidth="1"/>
    <col min="2558" max="2559" width="10.28515625" style="6" customWidth="1"/>
    <col min="2560" max="2560" width="12" style="6" customWidth="1"/>
    <col min="2561" max="2562" width="10.28515625" style="6" customWidth="1"/>
    <col min="2563" max="2563" width="5" style="6" customWidth="1"/>
    <col min="2564" max="2564" width="10.42578125" style="6" customWidth="1"/>
    <col min="2565" max="2565" width="31.140625" style="6" customWidth="1"/>
    <col min="2566" max="2567" width="11.42578125" style="6" customWidth="1"/>
    <col min="2568" max="2568" width="13" style="6" bestFit="1" customWidth="1"/>
    <col min="2569" max="2570" width="12.85546875" style="6" bestFit="1" customWidth="1"/>
    <col min="2571" max="2810" width="9.140625" style="6"/>
    <col min="2811" max="2811" width="7.7109375" style="6" customWidth="1"/>
    <col min="2812" max="2812" width="2.5703125" style="6" customWidth="1"/>
    <col min="2813" max="2813" width="40.42578125" style="6" customWidth="1"/>
    <col min="2814" max="2815" width="10.28515625" style="6" customWidth="1"/>
    <col min="2816" max="2816" width="12" style="6" customWidth="1"/>
    <col min="2817" max="2818" width="10.28515625" style="6" customWidth="1"/>
    <col min="2819" max="2819" width="5" style="6" customWidth="1"/>
    <col min="2820" max="2820" width="10.42578125" style="6" customWidth="1"/>
    <col min="2821" max="2821" width="31.140625" style="6" customWidth="1"/>
    <col min="2822" max="2823" width="11.42578125" style="6" customWidth="1"/>
    <col min="2824" max="2824" width="13" style="6" bestFit="1" customWidth="1"/>
    <col min="2825" max="2826" width="12.85546875" style="6" bestFit="1" customWidth="1"/>
    <col min="2827" max="3066" width="9.140625" style="6"/>
    <col min="3067" max="3067" width="7.7109375" style="6" customWidth="1"/>
    <col min="3068" max="3068" width="2.5703125" style="6" customWidth="1"/>
    <col min="3069" max="3069" width="40.42578125" style="6" customWidth="1"/>
    <col min="3070" max="3071" width="10.28515625" style="6" customWidth="1"/>
    <col min="3072" max="3072" width="12" style="6" customWidth="1"/>
    <col min="3073" max="3074" width="10.28515625" style="6" customWidth="1"/>
    <col min="3075" max="3075" width="5" style="6" customWidth="1"/>
    <col min="3076" max="3076" width="10.42578125" style="6" customWidth="1"/>
    <col min="3077" max="3077" width="31.140625" style="6" customWidth="1"/>
    <col min="3078" max="3079" width="11.42578125" style="6" customWidth="1"/>
    <col min="3080" max="3080" width="13" style="6" bestFit="1" customWidth="1"/>
    <col min="3081" max="3082" width="12.85546875" style="6" bestFit="1" customWidth="1"/>
    <col min="3083" max="3322" width="9.140625" style="6"/>
    <col min="3323" max="3323" width="7.7109375" style="6" customWidth="1"/>
    <col min="3324" max="3324" width="2.5703125" style="6" customWidth="1"/>
    <col min="3325" max="3325" width="40.42578125" style="6" customWidth="1"/>
    <col min="3326" max="3327" width="10.28515625" style="6" customWidth="1"/>
    <col min="3328" max="3328" width="12" style="6" customWidth="1"/>
    <col min="3329" max="3330" width="10.28515625" style="6" customWidth="1"/>
    <col min="3331" max="3331" width="5" style="6" customWidth="1"/>
    <col min="3332" max="3332" width="10.42578125" style="6" customWidth="1"/>
    <col min="3333" max="3333" width="31.140625" style="6" customWidth="1"/>
    <col min="3334" max="3335" width="11.42578125" style="6" customWidth="1"/>
    <col min="3336" max="3336" width="13" style="6" bestFit="1" customWidth="1"/>
    <col min="3337" max="3338" width="12.85546875" style="6" bestFit="1" customWidth="1"/>
    <col min="3339" max="3578" width="9.140625" style="6"/>
    <col min="3579" max="3579" width="7.7109375" style="6" customWidth="1"/>
    <col min="3580" max="3580" width="2.5703125" style="6" customWidth="1"/>
    <col min="3581" max="3581" width="40.42578125" style="6" customWidth="1"/>
    <col min="3582" max="3583" width="10.28515625" style="6" customWidth="1"/>
    <col min="3584" max="3584" width="12" style="6" customWidth="1"/>
    <col min="3585" max="3586" width="10.28515625" style="6" customWidth="1"/>
    <col min="3587" max="3587" width="5" style="6" customWidth="1"/>
    <col min="3588" max="3588" width="10.42578125" style="6" customWidth="1"/>
    <col min="3589" max="3589" width="31.140625" style="6" customWidth="1"/>
    <col min="3590" max="3591" width="11.42578125" style="6" customWidth="1"/>
    <col min="3592" max="3592" width="13" style="6" bestFit="1" customWidth="1"/>
    <col min="3593" max="3594" width="12.85546875" style="6" bestFit="1" customWidth="1"/>
    <col min="3595" max="3834" width="9.140625" style="6"/>
    <col min="3835" max="3835" width="7.7109375" style="6" customWidth="1"/>
    <col min="3836" max="3836" width="2.5703125" style="6" customWidth="1"/>
    <col min="3837" max="3837" width="40.42578125" style="6" customWidth="1"/>
    <col min="3838" max="3839" width="10.28515625" style="6" customWidth="1"/>
    <col min="3840" max="3840" width="12" style="6" customWidth="1"/>
    <col min="3841" max="3842" width="10.28515625" style="6" customWidth="1"/>
    <col min="3843" max="3843" width="5" style="6" customWidth="1"/>
    <col min="3844" max="3844" width="10.42578125" style="6" customWidth="1"/>
    <col min="3845" max="3845" width="31.140625" style="6" customWidth="1"/>
    <col min="3846" max="3847" width="11.42578125" style="6" customWidth="1"/>
    <col min="3848" max="3848" width="13" style="6" bestFit="1" customWidth="1"/>
    <col min="3849" max="3850" width="12.85546875" style="6" bestFit="1" customWidth="1"/>
    <col min="3851" max="4090" width="9.140625" style="6"/>
    <col min="4091" max="4091" width="7.7109375" style="6" customWidth="1"/>
    <col min="4092" max="4092" width="2.5703125" style="6" customWidth="1"/>
    <col min="4093" max="4093" width="40.42578125" style="6" customWidth="1"/>
    <col min="4094" max="4095" width="10.28515625" style="6" customWidth="1"/>
    <col min="4096" max="4096" width="12" style="6" customWidth="1"/>
    <col min="4097" max="4098" width="10.28515625" style="6" customWidth="1"/>
    <col min="4099" max="4099" width="5" style="6" customWidth="1"/>
    <col min="4100" max="4100" width="10.42578125" style="6" customWidth="1"/>
    <col min="4101" max="4101" width="31.140625" style="6" customWidth="1"/>
    <col min="4102" max="4103" width="11.42578125" style="6" customWidth="1"/>
    <col min="4104" max="4104" width="13" style="6" bestFit="1" customWidth="1"/>
    <col min="4105" max="4106" width="12.85546875" style="6" bestFit="1" customWidth="1"/>
    <col min="4107" max="4346" width="9.140625" style="6"/>
    <col min="4347" max="4347" width="7.7109375" style="6" customWidth="1"/>
    <col min="4348" max="4348" width="2.5703125" style="6" customWidth="1"/>
    <col min="4349" max="4349" width="40.42578125" style="6" customWidth="1"/>
    <col min="4350" max="4351" width="10.28515625" style="6" customWidth="1"/>
    <col min="4352" max="4352" width="12" style="6" customWidth="1"/>
    <col min="4353" max="4354" width="10.28515625" style="6" customWidth="1"/>
    <col min="4355" max="4355" width="5" style="6" customWidth="1"/>
    <col min="4356" max="4356" width="10.42578125" style="6" customWidth="1"/>
    <col min="4357" max="4357" width="31.140625" style="6" customWidth="1"/>
    <col min="4358" max="4359" width="11.42578125" style="6" customWidth="1"/>
    <col min="4360" max="4360" width="13" style="6" bestFit="1" customWidth="1"/>
    <col min="4361" max="4362" width="12.85546875" style="6" bestFit="1" customWidth="1"/>
    <col min="4363" max="4602" width="9.140625" style="6"/>
    <col min="4603" max="4603" width="7.7109375" style="6" customWidth="1"/>
    <col min="4604" max="4604" width="2.5703125" style="6" customWidth="1"/>
    <col min="4605" max="4605" width="40.42578125" style="6" customWidth="1"/>
    <col min="4606" max="4607" width="10.28515625" style="6" customWidth="1"/>
    <col min="4608" max="4608" width="12" style="6" customWidth="1"/>
    <col min="4609" max="4610" width="10.28515625" style="6" customWidth="1"/>
    <col min="4611" max="4611" width="5" style="6" customWidth="1"/>
    <col min="4612" max="4612" width="10.42578125" style="6" customWidth="1"/>
    <col min="4613" max="4613" width="31.140625" style="6" customWidth="1"/>
    <col min="4614" max="4615" width="11.42578125" style="6" customWidth="1"/>
    <col min="4616" max="4616" width="13" style="6" bestFit="1" customWidth="1"/>
    <col min="4617" max="4618" width="12.85546875" style="6" bestFit="1" customWidth="1"/>
    <col min="4619" max="4858" width="9.140625" style="6"/>
    <col min="4859" max="4859" width="7.7109375" style="6" customWidth="1"/>
    <col min="4860" max="4860" width="2.5703125" style="6" customWidth="1"/>
    <col min="4861" max="4861" width="40.42578125" style="6" customWidth="1"/>
    <col min="4862" max="4863" width="10.28515625" style="6" customWidth="1"/>
    <col min="4864" max="4864" width="12" style="6" customWidth="1"/>
    <col min="4865" max="4866" width="10.28515625" style="6" customWidth="1"/>
    <col min="4867" max="4867" width="5" style="6" customWidth="1"/>
    <col min="4868" max="4868" width="10.42578125" style="6" customWidth="1"/>
    <col min="4869" max="4869" width="31.140625" style="6" customWidth="1"/>
    <col min="4870" max="4871" width="11.42578125" style="6" customWidth="1"/>
    <col min="4872" max="4872" width="13" style="6" bestFit="1" customWidth="1"/>
    <col min="4873" max="4874" width="12.85546875" style="6" bestFit="1" customWidth="1"/>
    <col min="4875" max="5114" width="9.140625" style="6"/>
    <col min="5115" max="5115" width="7.7109375" style="6" customWidth="1"/>
    <col min="5116" max="5116" width="2.5703125" style="6" customWidth="1"/>
    <col min="5117" max="5117" width="40.42578125" style="6" customWidth="1"/>
    <col min="5118" max="5119" width="10.28515625" style="6" customWidth="1"/>
    <col min="5120" max="5120" width="12" style="6" customWidth="1"/>
    <col min="5121" max="5122" width="10.28515625" style="6" customWidth="1"/>
    <col min="5123" max="5123" width="5" style="6" customWidth="1"/>
    <col min="5124" max="5124" width="10.42578125" style="6" customWidth="1"/>
    <col min="5125" max="5125" width="31.140625" style="6" customWidth="1"/>
    <col min="5126" max="5127" width="11.42578125" style="6" customWidth="1"/>
    <col min="5128" max="5128" width="13" style="6" bestFit="1" customWidth="1"/>
    <col min="5129" max="5130" width="12.85546875" style="6" bestFit="1" customWidth="1"/>
    <col min="5131" max="5370" width="9.140625" style="6"/>
    <col min="5371" max="5371" width="7.7109375" style="6" customWidth="1"/>
    <col min="5372" max="5372" width="2.5703125" style="6" customWidth="1"/>
    <col min="5373" max="5373" width="40.42578125" style="6" customWidth="1"/>
    <col min="5374" max="5375" width="10.28515625" style="6" customWidth="1"/>
    <col min="5376" max="5376" width="12" style="6" customWidth="1"/>
    <col min="5377" max="5378" width="10.28515625" style="6" customWidth="1"/>
    <col min="5379" max="5379" width="5" style="6" customWidth="1"/>
    <col min="5380" max="5380" width="10.42578125" style="6" customWidth="1"/>
    <col min="5381" max="5381" width="31.140625" style="6" customWidth="1"/>
    <col min="5382" max="5383" width="11.42578125" style="6" customWidth="1"/>
    <col min="5384" max="5384" width="13" style="6" bestFit="1" customWidth="1"/>
    <col min="5385" max="5386" width="12.85546875" style="6" bestFit="1" customWidth="1"/>
    <col min="5387" max="5626" width="9.140625" style="6"/>
    <col min="5627" max="5627" width="7.7109375" style="6" customWidth="1"/>
    <col min="5628" max="5628" width="2.5703125" style="6" customWidth="1"/>
    <col min="5629" max="5629" width="40.42578125" style="6" customWidth="1"/>
    <col min="5630" max="5631" width="10.28515625" style="6" customWidth="1"/>
    <col min="5632" max="5632" width="12" style="6" customWidth="1"/>
    <col min="5633" max="5634" width="10.28515625" style="6" customWidth="1"/>
    <col min="5635" max="5635" width="5" style="6" customWidth="1"/>
    <col min="5636" max="5636" width="10.42578125" style="6" customWidth="1"/>
    <col min="5637" max="5637" width="31.140625" style="6" customWidth="1"/>
    <col min="5638" max="5639" width="11.42578125" style="6" customWidth="1"/>
    <col min="5640" max="5640" width="13" style="6" bestFit="1" customWidth="1"/>
    <col min="5641" max="5642" width="12.85546875" style="6" bestFit="1" customWidth="1"/>
    <col min="5643" max="5882" width="9.140625" style="6"/>
    <col min="5883" max="5883" width="7.7109375" style="6" customWidth="1"/>
    <col min="5884" max="5884" width="2.5703125" style="6" customWidth="1"/>
    <col min="5885" max="5885" width="40.42578125" style="6" customWidth="1"/>
    <col min="5886" max="5887" width="10.28515625" style="6" customWidth="1"/>
    <col min="5888" max="5888" width="12" style="6" customWidth="1"/>
    <col min="5889" max="5890" width="10.28515625" style="6" customWidth="1"/>
    <col min="5891" max="5891" width="5" style="6" customWidth="1"/>
    <col min="5892" max="5892" width="10.42578125" style="6" customWidth="1"/>
    <col min="5893" max="5893" width="31.140625" style="6" customWidth="1"/>
    <col min="5894" max="5895" width="11.42578125" style="6" customWidth="1"/>
    <col min="5896" max="5896" width="13" style="6" bestFit="1" customWidth="1"/>
    <col min="5897" max="5898" width="12.85546875" style="6" bestFit="1" customWidth="1"/>
    <col min="5899" max="6138" width="9.140625" style="6"/>
    <col min="6139" max="6139" width="7.7109375" style="6" customWidth="1"/>
    <col min="6140" max="6140" width="2.5703125" style="6" customWidth="1"/>
    <col min="6141" max="6141" width="40.42578125" style="6" customWidth="1"/>
    <col min="6142" max="6143" width="10.28515625" style="6" customWidth="1"/>
    <col min="6144" max="6144" width="12" style="6" customWidth="1"/>
    <col min="6145" max="6146" width="10.28515625" style="6" customWidth="1"/>
    <col min="6147" max="6147" width="5" style="6" customWidth="1"/>
    <col min="6148" max="6148" width="10.42578125" style="6" customWidth="1"/>
    <col min="6149" max="6149" width="31.140625" style="6" customWidth="1"/>
    <col min="6150" max="6151" width="11.42578125" style="6" customWidth="1"/>
    <col min="6152" max="6152" width="13" style="6" bestFit="1" customWidth="1"/>
    <col min="6153" max="6154" width="12.85546875" style="6" bestFit="1" customWidth="1"/>
    <col min="6155" max="6394" width="9.140625" style="6"/>
    <col min="6395" max="6395" width="7.7109375" style="6" customWidth="1"/>
    <col min="6396" max="6396" width="2.5703125" style="6" customWidth="1"/>
    <col min="6397" max="6397" width="40.42578125" style="6" customWidth="1"/>
    <col min="6398" max="6399" width="10.28515625" style="6" customWidth="1"/>
    <col min="6400" max="6400" width="12" style="6" customWidth="1"/>
    <col min="6401" max="6402" width="10.28515625" style="6" customWidth="1"/>
    <col min="6403" max="6403" width="5" style="6" customWidth="1"/>
    <col min="6404" max="6404" width="10.42578125" style="6" customWidth="1"/>
    <col min="6405" max="6405" width="31.140625" style="6" customWidth="1"/>
    <col min="6406" max="6407" width="11.42578125" style="6" customWidth="1"/>
    <col min="6408" max="6408" width="13" style="6" bestFit="1" customWidth="1"/>
    <col min="6409" max="6410" width="12.85546875" style="6" bestFit="1" customWidth="1"/>
    <col min="6411" max="6650" width="9.140625" style="6"/>
    <col min="6651" max="6651" width="7.7109375" style="6" customWidth="1"/>
    <col min="6652" max="6652" width="2.5703125" style="6" customWidth="1"/>
    <col min="6653" max="6653" width="40.42578125" style="6" customWidth="1"/>
    <col min="6654" max="6655" width="10.28515625" style="6" customWidth="1"/>
    <col min="6656" max="6656" width="12" style="6" customWidth="1"/>
    <col min="6657" max="6658" width="10.28515625" style="6" customWidth="1"/>
    <col min="6659" max="6659" width="5" style="6" customWidth="1"/>
    <col min="6660" max="6660" width="10.42578125" style="6" customWidth="1"/>
    <col min="6661" max="6661" width="31.140625" style="6" customWidth="1"/>
    <col min="6662" max="6663" width="11.42578125" style="6" customWidth="1"/>
    <col min="6664" max="6664" width="13" style="6" bestFit="1" customWidth="1"/>
    <col min="6665" max="6666" width="12.85546875" style="6" bestFit="1" customWidth="1"/>
    <col min="6667" max="6906" width="9.140625" style="6"/>
    <col min="6907" max="6907" width="7.7109375" style="6" customWidth="1"/>
    <col min="6908" max="6908" width="2.5703125" style="6" customWidth="1"/>
    <col min="6909" max="6909" width="40.42578125" style="6" customWidth="1"/>
    <col min="6910" max="6911" width="10.28515625" style="6" customWidth="1"/>
    <col min="6912" max="6912" width="12" style="6" customWidth="1"/>
    <col min="6913" max="6914" width="10.28515625" style="6" customWidth="1"/>
    <col min="6915" max="6915" width="5" style="6" customWidth="1"/>
    <col min="6916" max="6916" width="10.42578125" style="6" customWidth="1"/>
    <col min="6917" max="6917" width="31.140625" style="6" customWidth="1"/>
    <col min="6918" max="6919" width="11.42578125" style="6" customWidth="1"/>
    <col min="6920" max="6920" width="13" style="6" bestFit="1" customWidth="1"/>
    <col min="6921" max="6922" width="12.85546875" style="6" bestFit="1" customWidth="1"/>
    <col min="6923" max="7162" width="9.140625" style="6"/>
    <col min="7163" max="7163" width="7.7109375" style="6" customWidth="1"/>
    <col min="7164" max="7164" width="2.5703125" style="6" customWidth="1"/>
    <col min="7165" max="7165" width="40.42578125" style="6" customWidth="1"/>
    <col min="7166" max="7167" width="10.28515625" style="6" customWidth="1"/>
    <col min="7168" max="7168" width="12" style="6" customWidth="1"/>
    <col min="7169" max="7170" width="10.28515625" style="6" customWidth="1"/>
    <col min="7171" max="7171" width="5" style="6" customWidth="1"/>
    <col min="7172" max="7172" width="10.42578125" style="6" customWidth="1"/>
    <col min="7173" max="7173" width="31.140625" style="6" customWidth="1"/>
    <col min="7174" max="7175" width="11.42578125" style="6" customWidth="1"/>
    <col min="7176" max="7176" width="13" style="6" bestFit="1" customWidth="1"/>
    <col min="7177" max="7178" width="12.85546875" style="6" bestFit="1" customWidth="1"/>
    <col min="7179" max="7418" width="9.140625" style="6"/>
    <col min="7419" max="7419" width="7.7109375" style="6" customWidth="1"/>
    <col min="7420" max="7420" width="2.5703125" style="6" customWidth="1"/>
    <col min="7421" max="7421" width="40.42578125" style="6" customWidth="1"/>
    <col min="7422" max="7423" width="10.28515625" style="6" customWidth="1"/>
    <col min="7424" max="7424" width="12" style="6" customWidth="1"/>
    <col min="7425" max="7426" width="10.28515625" style="6" customWidth="1"/>
    <col min="7427" max="7427" width="5" style="6" customWidth="1"/>
    <col min="7428" max="7428" width="10.42578125" style="6" customWidth="1"/>
    <col min="7429" max="7429" width="31.140625" style="6" customWidth="1"/>
    <col min="7430" max="7431" width="11.42578125" style="6" customWidth="1"/>
    <col min="7432" max="7432" width="13" style="6" bestFit="1" customWidth="1"/>
    <col min="7433" max="7434" width="12.85546875" style="6" bestFit="1" customWidth="1"/>
    <col min="7435" max="7674" width="9.140625" style="6"/>
    <col min="7675" max="7675" width="7.7109375" style="6" customWidth="1"/>
    <col min="7676" max="7676" width="2.5703125" style="6" customWidth="1"/>
    <col min="7677" max="7677" width="40.42578125" style="6" customWidth="1"/>
    <col min="7678" max="7679" width="10.28515625" style="6" customWidth="1"/>
    <col min="7680" max="7680" width="12" style="6" customWidth="1"/>
    <col min="7681" max="7682" width="10.28515625" style="6" customWidth="1"/>
    <col min="7683" max="7683" width="5" style="6" customWidth="1"/>
    <col min="7684" max="7684" width="10.42578125" style="6" customWidth="1"/>
    <col min="7685" max="7685" width="31.140625" style="6" customWidth="1"/>
    <col min="7686" max="7687" width="11.42578125" style="6" customWidth="1"/>
    <col min="7688" max="7688" width="13" style="6" bestFit="1" customWidth="1"/>
    <col min="7689" max="7690" width="12.85546875" style="6" bestFit="1" customWidth="1"/>
    <col min="7691" max="7930" width="9.140625" style="6"/>
    <col min="7931" max="7931" width="7.7109375" style="6" customWidth="1"/>
    <col min="7932" max="7932" width="2.5703125" style="6" customWidth="1"/>
    <col min="7933" max="7933" width="40.42578125" style="6" customWidth="1"/>
    <col min="7934" max="7935" width="10.28515625" style="6" customWidth="1"/>
    <col min="7936" max="7936" width="12" style="6" customWidth="1"/>
    <col min="7937" max="7938" width="10.28515625" style="6" customWidth="1"/>
    <col min="7939" max="7939" width="5" style="6" customWidth="1"/>
    <col min="7940" max="7940" width="10.42578125" style="6" customWidth="1"/>
    <col min="7941" max="7941" width="31.140625" style="6" customWidth="1"/>
    <col min="7942" max="7943" width="11.42578125" style="6" customWidth="1"/>
    <col min="7944" max="7944" width="13" style="6" bestFit="1" customWidth="1"/>
    <col min="7945" max="7946" width="12.85546875" style="6" bestFit="1" customWidth="1"/>
    <col min="7947" max="8186" width="9.140625" style="6"/>
    <col min="8187" max="8187" width="7.7109375" style="6" customWidth="1"/>
    <col min="8188" max="8188" width="2.5703125" style="6" customWidth="1"/>
    <col min="8189" max="8189" width="40.42578125" style="6" customWidth="1"/>
    <col min="8190" max="8191" width="10.28515625" style="6" customWidth="1"/>
    <col min="8192" max="8192" width="12" style="6" customWidth="1"/>
    <col min="8193" max="8194" width="10.28515625" style="6" customWidth="1"/>
    <col min="8195" max="8195" width="5" style="6" customWidth="1"/>
    <col min="8196" max="8196" width="10.42578125" style="6" customWidth="1"/>
    <col min="8197" max="8197" width="31.140625" style="6" customWidth="1"/>
    <col min="8198" max="8199" width="11.42578125" style="6" customWidth="1"/>
    <col min="8200" max="8200" width="13" style="6" bestFit="1" customWidth="1"/>
    <col min="8201" max="8202" width="12.85546875" style="6" bestFit="1" customWidth="1"/>
    <col min="8203" max="8442" width="9.140625" style="6"/>
    <col min="8443" max="8443" width="7.7109375" style="6" customWidth="1"/>
    <col min="8444" max="8444" width="2.5703125" style="6" customWidth="1"/>
    <col min="8445" max="8445" width="40.42578125" style="6" customWidth="1"/>
    <col min="8446" max="8447" width="10.28515625" style="6" customWidth="1"/>
    <col min="8448" max="8448" width="12" style="6" customWidth="1"/>
    <col min="8449" max="8450" width="10.28515625" style="6" customWidth="1"/>
    <col min="8451" max="8451" width="5" style="6" customWidth="1"/>
    <col min="8452" max="8452" width="10.42578125" style="6" customWidth="1"/>
    <col min="8453" max="8453" width="31.140625" style="6" customWidth="1"/>
    <col min="8454" max="8455" width="11.42578125" style="6" customWidth="1"/>
    <col min="8456" max="8456" width="13" style="6" bestFit="1" customWidth="1"/>
    <col min="8457" max="8458" width="12.85546875" style="6" bestFit="1" customWidth="1"/>
    <col min="8459" max="8698" width="9.140625" style="6"/>
    <col min="8699" max="8699" width="7.7109375" style="6" customWidth="1"/>
    <col min="8700" max="8700" width="2.5703125" style="6" customWidth="1"/>
    <col min="8701" max="8701" width="40.42578125" style="6" customWidth="1"/>
    <col min="8702" max="8703" width="10.28515625" style="6" customWidth="1"/>
    <col min="8704" max="8704" width="12" style="6" customWidth="1"/>
    <col min="8705" max="8706" width="10.28515625" style="6" customWidth="1"/>
    <col min="8707" max="8707" width="5" style="6" customWidth="1"/>
    <col min="8708" max="8708" width="10.42578125" style="6" customWidth="1"/>
    <col min="8709" max="8709" width="31.140625" style="6" customWidth="1"/>
    <col min="8710" max="8711" width="11.42578125" style="6" customWidth="1"/>
    <col min="8712" max="8712" width="13" style="6" bestFit="1" customWidth="1"/>
    <col min="8713" max="8714" width="12.85546875" style="6" bestFit="1" customWidth="1"/>
    <col min="8715" max="8954" width="9.140625" style="6"/>
    <col min="8955" max="8955" width="7.7109375" style="6" customWidth="1"/>
    <col min="8956" max="8956" width="2.5703125" style="6" customWidth="1"/>
    <col min="8957" max="8957" width="40.42578125" style="6" customWidth="1"/>
    <col min="8958" max="8959" width="10.28515625" style="6" customWidth="1"/>
    <col min="8960" max="8960" width="12" style="6" customWidth="1"/>
    <col min="8961" max="8962" width="10.28515625" style="6" customWidth="1"/>
    <col min="8963" max="8963" width="5" style="6" customWidth="1"/>
    <col min="8964" max="8964" width="10.42578125" style="6" customWidth="1"/>
    <col min="8965" max="8965" width="31.140625" style="6" customWidth="1"/>
    <col min="8966" max="8967" width="11.42578125" style="6" customWidth="1"/>
    <col min="8968" max="8968" width="13" style="6" bestFit="1" customWidth="1"/>
    <col min="8969" max="8970" width="12.85546875" style="6" bestFit="1" customWidth="1"/>
    <col min="8971" max="9210" width="9.140625" style="6"/>
    <col min="9211" max="9211" width="7.7109375" style="6" customWidth="1"/>
    <col min="9212" max="9212" width="2.5703125" style="6" customWidth="1"/>
    <col min="9213" max="9213" width="40.42578125" style="6" customWidth="1"/>
    <col min="9214" max="9215" width="10.28515625" style="6" customWidth="1"/>
    <col min="9216" max="9216" width="12" style="6" customWidth="1"/>
    <col min="9217" max="9218" width="10.28515625" style="6" customWidth="1"/>
    <col min="9219" max="9219" width="5" style="6" customWidth="1"/>
    <col min="9220" max="9220" width="10.42578125" style="6" customWidth="1"/>
    <col min="9221" max="9221" width="31.140625" style="6" customWidth="1"/>
    <col min="9222" max="9223" width="11.42578125" style="6" customWidth="1"/>
    <col min="9224" max="9224" width="13" style="6" bestFit="1" customWidth="1"/>
    <col min="9225" max="9226" width="12.85546875" style="6" bestFit="1" customWidth="1"/>
    <col min="9227" max="9466" width="9.140625" style="6"/>
    <col min="9467" max="9467" width="7.7109375" style="6" customWidth="1"/>
    <col min="9468" max="9468" width="2.5703125" style="6" customWidth="1"/>
    <col min="9469" max="9469" width="40.42578125" style="6" customWidth="1"/>
    <col min="9470" max="9471" width="10.28515625" style="6" customWidth="1"/>
    <col min="9472" max="9472" width="12" style="6" customWidth="1"/>
    <col min="9473" max="9474" width="10.28515625" style="6" customWidth="1"/>
    <col min="9475" max="9475" width="5" style="6" customWidth="1"/>
    <col min="9476" max="9476" width="10.42578125" style="6" customWidth="1"/>
    <col min="9477" max="9477" width="31.140625" style="6" customWidth="1"/>
    <col min="9478" max="9479" width="11.42578125" style="6" customWidth="1"/>
    <col min="9480" max="9480" width="13" style="6" bestFit="1" customWidth="1"/>
    <col min="9481" max="9482" width="12.85546875" style="6" bestFit="1" customWidth="1"/>
    <col min="9483" max="9722" width="9.140625" style="6"/>
    <col min="9723" max="9723" width="7.7109375" style="6" customWidth="1"/>
    <col min="9724" max="9724" width="2.5703125" style="6" customWidth="1"/>
    <col min="9725" max="9725" width="40.42578125" style="6" customWidth="1"/>
    <col min="9726" max="9727" width="10.28515625" style="6" customWidth="1"/>
    <col min="9728" max="9728" width="12" style="6" customWidth="1"/>
    <col min="9729" max="9730" width="10.28515625" style="6" customWidth="1"/>
    <col min="9731" max="9731" width="5" style="6" customWidth="1"/>
    <col min="9732" max="9732" width="10.42578125" style="6" customWidth="1"/>
    <col min="9733" max="9733" width="31.140625" style="6" customWidth="1"/>
    <col min="9734" max="9735" width="11.42578125" style="6" customWidth="1"/>
    <col min="9736" max="9736" width="13" style="6" bestFit="1" customWidth="1"/>
    <col min="9737" max="9738" width="12.85546875" style="6" bestFit="1" customWidth="1"/>
    <col min="9739" max="9978" width="9.140625" style="6"/>
    <col min="9979" max="9979" width="7.7109375" style="6" customWidth="1"/>
    <col min="9980" max="9980" width="2.5703125" style="6" customWidth="1"/>
    <col min="9981" max="9981" width="40.42578125" style="6" customWidth="1"/>
    <col min="9982" max="9983" width="10.28515625" style="6" customWidth="1"/>
    <col min="9984" max="9984" width="12" style="6" customWidth="1"/>
    <col min="9985" max="9986" width="10.28515625" style="6" customWidth="1"/>
    <col min="9987" max="9987" width="5" style="6" customWidth="1"/>
    <col min="9988" max="9988" width="10.42578125" style="6" customWidth="1"/>
    <col min="9989" max="9989" width="31.140625" style="6" customWidth="1"/>
    <col min="9990" max="9991" width="11.42578125" style="6" customWidth="1"/>
    <col min="9992" max="9992" width="13" style="6" bestFit="1" customWidth="1"/>
    <col min="9993" max="9994" width="12.85546875" style="6" bestFit="1" customWidth="1"/>
    <col min="9995" max="10234" width="9.140625" style="6"/>
    <col min="10235" max="10235" width="7.7109375" style="6" customWidth="1"/>
    <col min="10236" max="10236" width="2.5703125" style="6" customWidth="1"/>
    <col min="10237" max="10237" width="40.42578125" style="6" customWidth="1"/>
    <col min="10238" max="10239" width="10.28515625" style="6" customWidth="1"/>
    <col min="10240" max="10240" width="12" style="6" customWidth="1"/>
    <col min="10241" max="10242" width="10.28515625" style="6" customWidth="1"/>
    <col min="10243" max="10243" width="5" style="6" customWidth="1"/>
    <col min="10244" max="10244" width="10.42578125" style="6" customWidth="1"/>
    <col min="10245" max="10245" width="31.140625" style="6" customWidth="1"/>
    <col min="10246" max="10247" width="11.42578125" style="6" customWidth="1"/>
    <col min="10248" max="10248" width="13" style="6" bestFit="1" customWidth="1"/>
    <col min="10249" max="10250" width="12.85546875" style="6" bestFit="1" customWidth="1"/>
    <col min="10251" max="10490" width="9.140625" style="6"/>
    <col min="10491" max="10491" width="7.7109375" style="6" customWidth="1"/>
    <col min="10492" max="10492" width="2.5703125" style="6" customWidth="1"/>
    <col min="10493" max="10493" width="40.42578125" style="6" customWidth="1"/>
    <col min="10494" max="10495" width="10.28515625" style="6" customWidth="1"/>
    <col min="10496" max="10496" width="12" style="6" customWidth="1"/>
    <col min="10497" max="10498" width="10.28515625" style="6" customWidth="1"/>
    <col min="10499" max="10499" width="5" style="6" customWidth="1"/>
    <col min="10500" max="10500" width="10.42578125" style="6" customWidth="1"/>
    <col min="10501" max="10501" width="31.140625" style="6" customWidth="1"/>
    <col min="10502" max="10503" width="11.42578125" style="6" customWidth="1"/>
    <col min="10504" max="10504" width="13" style="6" bestFit="1" customWidth="1"/>
    <col min="10505" max="10506" width="12.85546875" style="6" bestFit="1" customWidth="1"/>
    <col min="10507" max="10746" width="9.140625" style="6"/>
    <col min="10747" max="10747" width="7.7109375" style="6" customWidth="1"/>
    <col min="10748" max="10748" width="2.5703125" style="6" customWidth="1"/>
    <col min="10749" max="10749" width="40.42578125" style="6" customWidth="1"/>
    <col min="10750" max="10751" width="10.28515625" style="6" customWidth="1"/>
    <col min="10752" max="10752" width="12" style="6" customWidth="1"/>
    <col min="10753" max="10754" width="10.28515625" style="6" customWidth="1"/>
    <col min="10755" max="10755" width="5" style="6" customWidth="1"/>
    <col min="10756" max="10756" width="10.42578125" style="6" customWidth="1"/>
    <col min="10757" max="10757" width="31.140625" style="6" customWidth="1"/>
    <col min="10758" max="10759" width="11.42578125" style="6" customWidth="1"/>
    <col min="10760" max="10760" width="13" style="6" bestFit="1" customWidth="1"/>
    <col min="10761" max="10762" width="12.85546875" style="6" bestFit="1" customWidth="1"/>
    <col min="10763" max="11002" width="9.140625" style="6"/>
    <col min="11003" max="11003" width="7.7109375" style="6" customWidth="1"/>
    <col min="11004" max="11004" width="2.5703125" style="6" customWidth="1"/>
    <col min="11005" max="11005" width="40.42578125" style="6" customWidth="1"/>
    <col min="11006" max="11007" width="10.28515625" style="6" customWidth="1"/>
    <col min="11008" max="11008" width="12" style="6" customWidth="1"/>
    <col min="11009" max="11010" width="10.28515625" style="6" customWidth="1"/>
    <col min="11011" max="11011" width="5" style="6" customWidth="1"/>
    <col min="11012" max="11012" width="10.42578125" style="6" customWidth="1"/>
    <col min="11013" max="11013" width="31.140625" style="6" customWidth="1"/>
    <col min="11014" max="11015" width="11.42578125" style="6" customWidth="1"/>
    <col min="11016" max="11016" width="13" style="6" bestFit="1" customWidth="1"/>
    <col min="11017" max="11018" width="12.85546875" style="6" bestFit="1" customWidth="1"/>
    <col min="11019" max="11258" width="9.140625" style="6"/>
    <col min="11259" max="11259" width="7.7109375" style="6" customWidth="1"/>
    <col min="11260" max="11260" width="2.5703125" style="6" customWidth="1"/>
    <col min="11261" max="11261" width="40.42578125" style="6" customWidth="1"/>
    <col min="11262" max="11263" width="10.28515625" style="6" customWidth="1"/>
    <col min="11264" max="11264" width="12" style="6" customWidth="1"/>
    <col min="11265" max="11266" width="10.28515625" style="6" customWidth="1"/>
    <col min="11267" max="11267" width="5" style="6" customWidth="1"/>
    <col min="11268" max="11268" width="10.42578125" style="6" customWidth="1"/>
    <col min="11269" max="11269" width="31.140625" style="6" customWidth="1"/>
    <col min="11270" max="11271" width="11.42578125" style="6" customWidth="1"/>
    <col min="11272" max="11272" width="13" style="6" bestFit="1" customWidth="1"/>
    <col min="11273" max="11274" width="12.85546875" style="6" bestFit="1" customWidth="1"/>
    <col min="11275" max="11514" width="9.140625" style="6"/>
    <col min="11515" max="11515" width="7.7109375" style="6" customWidth="1"/>
    <col min="11516" max="11516" width="2.5703125" style="6" customWidth="1"/>
    <col min="11517" max="11517" width="40.42578125" style="6" customWidth="1"/>
    <col min="11518" max="11519" width="10.28515625" style="6" customWidth="1"/>
    <col min="11520" max="11520" width="12" style="6" customWidth="1"/>
    <col min="11521" max="11522" width="10.28515625" style="6" customWidth="1"/>
    <col min="11523" max="11523" width="5" style="6" customWidth="1"/>
    <col min="11524" max="11524" width="10.42578125" style="6" customWidth="1"/>
    <col min="11525" max="11525" width="31.140625" style="6" customWidth="1"/>
    <col min="11526" max="11527" width="11.42578125" style="6" customWidth="1"/>
    <col min="11528" max="11528" width="13" style="6" bestFit="1" customWidth="1"/>
    <col min="11529" max="11530" width="12.85546875" style="6" bestFit="1" customWidth="1"/>
    <col min="11531" max="11770" width="9.140625" style="6"/>
    <col min="11771" max="11771" width="7.7109375" style="6" customWidth="1"/>
    <col min="11772" max="11772" width="2.5703125" style="6" customWidth="1"/>
    <col min="11773" max="11773" width="40.42578125" style="6" customWidth="1"/>
    <col min="11774" max="11775" width="10.28515625" style="6" customWidth="1"/>
    <col min="11776" max="11776" width="12" style="6" customWidth="1"/>
    <col min="11777" max="11778" width="10.28515625" style="6" customWidth="1"/>
    <col min="11779" max="11779" width="5" style="6" customWidth="1"/>
    <col min="11780" max="11780" width="10.42578125" style="6" customWidth="1"/>
    <col min="11781" max="11781" width="31.140625" style="6" customWidth="1"/>
    <col min="11782" max="11783" width="11.42578125" style="6" customWidth="1"/>
    <col min="11784" max="11784" width="13" style="6" bestFit="1" customWidth="1"/>
    <col min="11785" max="11786" width="12.85546875" style="6" bestFit="1" customWidth="1"/>
    <col min="11787" max="12026" width="9.140625" style="6"/>
    <col min="12027" max="12027" width="7.7109375" style="6" customWidth="1"/>
    <col min="12028" max="12028" width="2.5703125" style="6" customWidth="1"/>
    <col min="12029" max="12029" width="40.42578125" style="6" customWidth="1"/>
    <col min="12030" max="12031" width="10.28515625" style="6" customWidth="1"/>
    <col min="12032" max="12032" width="12" style="6" customWidth="1"/>
    <col min="12033" max="12034" width="10.28515625" style="6" customWidth="1"/>
    <col min="12035" max="12035" width="5" style="6" customWidth="1"/>
    <col min="12036" max="12036" width="10.42578125" style="6" customWidth="1"/>
    <col min="12037" max="12037" width="31.140625" style="6" customWidth="1"/>
    <col min="12038" max="12039" width="11.42578125" style="6" customWidth="1"/>
    <col min="12040" max="12040" width="13" style="6" bestFit="1" customWidth="1"/>
    <col min="12041" max="12042" width="12.85546875" style="6" bestFit="1" customWidth="1"/>
    <col min="12043" max="12282" width="9.140625" style="6"/>
    <col min="12283" max="12283" width="7.7109375" style="6" customWidth="1"/>
    <col min="12284" max="12284" width="2.5703125" style="6" customWidth="1"/>
    <col min="12285" max="12285" width="40.42578125" style="6" customWidth="1"/>
    <col min="12286" max="12287" width="10.28515625" style="6" customWidth="1"/>
    <col min="12288" max="12288" width="12" style="6" customWidth="1"/>
    <col min="12289" max="12290" width="10.28515625" style="6" customWidth="1"/>
    <col min="12291" max="12291" width="5" style="6" customWidth="1"/>
    <col min="12292" max="12292" width="10.42578125" style="6" customWidth="1"/>
    <col min="12293" max="12293" width="31.140625" style="6" customWidth="1"/>
    <col min="12294" max="12295" width="11.42578125" style="6" customWidth="1"/>
    <col min="12296" max="12296" width="13" style="6" bestFit="1" customWidth="1"/>
    <col min="12297" max="12298" width="12.85546875" style="6" bestFit="1" customWidth="1"/>
    <col min="12299" max="12538" width="9.140625" style="6"/>
    <col min="12539" max="12539" width="7.7109375" style="6" customWidth="1"/>
    <col min="12540" max="12540" width="2.5703125" style="6" customWidth="1"/>
    <col min="12541" max="12541" width="40.42578125" style="6" customWidth="1"/>
    <col min="12542" max="12543" width="10.28515625" style="6" customWidth="1"/>
    <col min="12544" max="12544" width="12" style="6" customWidth="1"/>
    <col min="12545" max="12546" width="10.28515625" style="6" customWidth="1"/>
    <col min="12547" max="12547" width="5" style="6" customWidth="1"/>
    <col min="12548" max="12548" width="10.42578125" style="6" customWidth="1"/>
    <col min="12549" max="12549" width="31.140625" style="6" customWidth="1"/>
    <col min="12550" max="12551" width="11.42578125" style="6" customWidth="1"/>
    <col min="12552" max="12552" width="13" style="6" bestFit="1" customWidth="1"/>
    <col min="12553" max="12554" width="12.85546875" style="6" bestFit="1" customWidth="1"/>
    <col min="12555" max="12794" width="9.140625" style="6"/>
    <col min="12795" max="12795" width="7.7109375" style="6" customWidth="1"/>
    <col min="12796" max="12796" width="2.5703125" style="6" customWidth="1"/>
    <col min="12797" max="12797" width="40.42578125" style="6" customWidth="1"/>
    <col min="12798" max="12799" width="10.28515625" style="6" customWidth="1"/>
    <col min="12800" max="12800" width="12" style="6" customWidth="1"/>
    <col min="12801" max="12802" width="10.28515625" style="6" customWidth="1"/>
    <col min="12803" max="12803" width="5" style="6" customWidth="1"/>
    <col min="12804" max="12804" width="10.42578125" style="6" customWidth="1"/>
    <col min="12805" max="12805" width="31.140625" style="6" customWidth="1"/>
    <col min="12806" max="12807" width="11.42578125" style="6" customWidth="1"/>
    <col min="12808" max="12808" width="13" style="6" bestFit="1" customWidth="1"/>
    <col min="12809" max="12810" width="12.85546875" style="6" bestFit="1" customWidth="1"/>
    <col min="12811" max="13050" width="9.140625" style="6"/>
    <col min="13051" max="13051" width="7.7109375" style="6" customWidth="1"/>
    <col min="13052" max="13052" width="2.5703125" style="6" customWidth="1"/>
    <col min="13053" max="13053" width="40.42578125" style="6" customWidth="1"/>
    <col min="13054" max="13055" width="10.28515625" style="6" customWidth="1"/>
    <col min="13056" max="13056" width="12" style="6" customWidth="1"/>
    <col min="13057" max="13058" width="10.28515625" style="6" customWidth="1"/>
    <col min="13059" max="13059" width="5" style="6" customWidth="1"/>
    <col min="13060" max="13060" width="10.42578125" style="6" customWidth="1"/>
    <col min="13061" max="13061" width="31.140625" style="6" customWidth="1"/>
    <col min="13062" max="13063" width="11.42578125" style="6" customWidth="1"/>
    <col min="13064" max="13064" width="13" style="6" bestFit="1" customWidth="1"/>
    <col min="13065" max="13066" width="12.85546875" style="6" bestFit="1" customWidth="1"/>
    <col min="13067" max="13306" width="9.140625" style="6"/>
    <col min="13307" max="13307" width="7.7109375" style="6" customWidth="1"/>
    <col min="13308" max="13308" width="2.5703125" style="6" customWidth="1"/>
    <col min="13309" max="13309" width="40.42578125" style="6" customWidth="1"/>
    <col min="13310" max="13311" width="10.28515625" style="6" customWidth="1"/>
    <col min="13312" max="13312" width="12" style="6" customWidth="1"/>
    <col min="13313" max="13314" width="10.28515625" style="6" customWidth="1"/>
    <col min="13315" max="13315" width="5" style="6" customWidth="1"/>
    <col min="13316" max="13316" width="10.42578125" style="6" customWidth="1"/>
    <col min="13317" max="13317" width="31.140625" style="6" customWidth="1"/>
    <col min="13318" max="13319" width="11.42578125" style="6" customWidth="1"/>
    <col min="13320" max="13320" width="13" style="6" bestFit="1" customWidth="1"/>
    <col min="13321" max="13322" width="12.85546875" style="6" bestFit="1" customWidth="1"/>
    <col min="13323" max="13562" width="9.140625" style="6"/>
    <col min="13563" max="13563" width="7.7109375" style="6" customWidth="1"/>
    <col min="13564" max="13564" width="2.5703125" style="6" customWidth="1"/>
    <col min="13565" max="13565" width="40.42578125" style="6" customWidth="1"/>
    <col min="13566" max="13567" width="10.28515625" style="6" customWidth="1"/>
    <col min="13568" max="13568" width="12" style="6" customWidth="1"/>
    <col min="13569" max="13570" width="10.28515625" style="6" customWidth="1"/>
    <col min="13571" max="13571" width="5" style="6" customWidth="1"/>
    <col min="13572" max="13572" width="10.42578125" style="6" customWidth="1"/>
    <col min="13573" max="13573" width="31.140625" style="6" customWidth="1"/>
    <col min="13574" max="13575" width="11.42578125" style="6" customWidth="1"/>
    <col min="13576" max="13576" width="13" style="6" bestFit="1" customWidth="1"/>
    <col min="13577" max="13578" width="12.85546875" style="6" bestFit="1" customWidth="1"/>
    <col min="13579" max="13818" width="9.140625" style="6"/>
    <col min="13819" max="13819" width="7.7109375" style="6" customWidth="1"/>
    <col min="13820" max="13820" width="2.5703125" style="6" customWidth="1"/>
    <col min="13821" max="13821" width="40.42578125" style="6" customWidth="1"/>
    <col min="13822" max="13823" width="10.28515625" style="6" customWidth="1"/>
    <col min="13824" max="13824" width="12" style="6" customWidth="1"/>
    <col min="13825" max="13826" width="10.28515625" style="6" customWidth="1"/>
    <col min="13827" max="13827" width="5" style="6" customWidth="1"/>
    <col min="13828" max="13828" width="10.42578125" style="6" customWidth="1"/>
    <col min="13829" max="13829" width="31.140625" style="6" customWidth="1"/>
    <col min="13830" max="13831" width="11.42578125" style="6" customWidth="1"/>
    <col min="13832" max="13832" width="13" style="6" bestFit="1" customWidth="1"/>
    <col min="13833" max="13834" width="12.85546875" style="6" bestFit="1" customWidth="1"/>
    <col min="13835" max="14074" width="9.140625" style="6"/>
    <col min="14075" max="14075" width="7.7109375" style="6" customWidth="1"/>
    <col min="14076" max="14076" width="2.5703125" style="6" customWidth="1"/>
    <col min="14077" max="14077" width="40.42578125" style="6" customWidth="1"/>
    <col min="14078" max="14079" width="10.28515625" style="6" customWidth="1"/>
    <col min="14080" max="14080" width="12" style="6" customWidth="1"/>
    <col min="14081" max="14082" width="10.28515625" style="6" customWidth="1"/>
    <col min="14083" max="14083" width="5" style="6" customWidth="1"/>
    <col min="14084" max="14084" width="10.42578125" style="6" customWidth="1"/>
    <col min="14085" max="14085" width="31.140625" style="6" customWidth="1"/>
    <col min="14086" max="14087" width="11.42578125" style="6" customWidth="1"/>
    <col min="14088" max="14088" width="13" style="6" bestFit="1" customWidth="1"/>
    <col min="14089" max="14090" width="12.85546875" style="6" bestFit="1" customWidth="1"/>
    <col min="14091" max="14330" width="9.140625" style="6"/>
    <col min="14331" max="14331" width="7.7109375" style="6" customWidth="1"/>
    <col min="14332" max="14332" width="2.5703125" style="6" customWidth="1"/>
    <col min="14333" max="14333" width="40.42578125" style="6" customWidth="1"/>
    <col min="14334" max="14335" width="10.28515625" style="6" customWidth="1"/>
    <col min="14336" max="14336" width="12" style="6" customWidth="1"/>
    <col min="14337" max="14338" width="10.28515625" style="6" customWidth="1"/>
    <col min="14339" max="14339" width="5" style="6" customWidth="1"/>
    <col min="14340" max="14340" width="10.42578125" style="6" customWidth="1"/>
    <col min="14341" max="14341" width="31.140625" style="6" customWidth="1"/>
    <col min="14342" max="14343" width="11.42578125" style="6" customWidth="1"/>
    <col min="14344" max="14344" width="13" style="6" bestFit="1" customWidth="1"/>
    <col min="14345" max="14346" width="12.85546875" style="6" bestFit="1" customWidth="1"/>
    <col min="14347" max="14586" width="9.140625" style="6"/>
    <col min="14587" max="14587" width="7.7109375" style="6" customWidth="1"/>
    <col min="14588" max="14588" width="2.5703125" style="6" customWidth="1"/>
    <col min="14589" max="14589" width="40.42578125" style="6" customWidth="1"/>
    <col min="14590" max="14591" width="10.28515625" style="6" customWidth="1"/>
    <col min="14592" max="14592" width="12" style="6" customWidth="1"/>
    <col min="14593" max="14594" width="10.28515625" style="6" customWidth="1"/>
    <col min="14595" max="14595" width="5" style="6" customWidth="1"/>
    <col min="14596" max="14596" width="10.42578125" style="6" customWidth="1"/>
    <col min="14597" max="14597" width="31.140625" style="6" customWidth="1"/>
    <col min="14598" max="14599" width="11.42578125" style="6" customWidth="1"/>
    <col min="14600" max="14600" width="13" style="6" bestFit="1" customWidth="1"/>
    <col min="14601" max="14602" width="12.85546875" style="6" bestFit="1" customWidth="1"/>
    <col min="14603" max="14842" width="9.140625" style="6"/>
    <col min="14843" max="14843" width="7.7109375" style="6" customWidth="1"/>
    <col min="14844" max="14844" width="2.5703125" style="6" customWidth="1"/>
    <col min="14845" max="14845" width="40.42578125" style="6" customWidth="1"/>
    <col min="14846" max="14847" width="10.28515625" style="6" customWidth="1"/>
    <col min="14848" max="14848" width="12" style="6" customWidth="1"/>
    <col min="14849" max="14850" width="10.28515625" style="6" customWidth="1"/>
    <col min="14851" max="14851" width="5" style="6" customWidth="1"/>
    <col min="14852" max="14852" width="10.42578125" style="6" customWidth="1"/>
    <col min="14853" max="14853" width="31.140625" style="6" customWidth="1"/>
    <col min="14854" max="14855" width="11.42578125" style="6" customWidth="1"/>
    <col min="14856" max="14856" width="13" style="6" bestFit="1" customWidth="1"/>
    <col min="14857" max="14858" width="12.85546875" style="6" bestFit="1" customWidth="1"/>
    <col min="14859" max="15098" width="9.140625" style="6"/>
    <col min="15099" max="15099" width="7.7109375" style="6" customWidth="1"/>
    <col min="15100" max="15100" width="2.5703125" style="6" customWidth="1"/>
    <col min="15101" max="15101" width="40.42578125" style="6" customWidth="1"/>
    <col min="15102" max="15103" width="10.28515625" style="6" customWidth="1"/>
    <col min="15104" max="15104" width="12" style="6" customWidth="1"/>
    <col min="15105" max="15106" width="10.28515625" style="6" customWidth="1"/>
    <col min="15107" max="15107" width="5" style="6" customWidth="1"/>
    <col min="15108" max="15108" width="10.42578125" style="6" customWidth="1"/>
    <col min="15109" max="15109" width="31.140625" style="6" customWidth="1"/>
    <col min="15110" max="15111" width="11.42578125" style="6" customWidth="1"/>
    <col min="15112" max="15112" width="13" style="6" bestFit="1" customWidth="1"/>
    <col min="15113" max="15114" width="12.85546875" style="6" bestFit="1" customWidth="1"/>
    <col min="15115" max="15354" width="9.140625" style="6"/>
    <col min="15355" max="15355" width="7.7109375" style="6" customWidth="1"/>
    <col min="15356" max="15356" width="2.5703125" style="6" customWidth="1"/>
    <col min="15357" max="15357" width="40.42578125" style="6" customWidth="1"/>
    <col min="15358" max="15359" width="10.28515625" style="6" customWidth="1"/>
    <col min="15360" max="15360" width="12" style="6" customWidth="1"/>
    <col min="15361" max="15362" width="10.28515625" style="6" customWidth="1"/>
    <col min="15363" max="15363" width="5" style="6" customWidth="1"/>
    <col min="15364" max="15364" width="10.42578125" style="6" customWidth="1"/>
    <col min="15365" max="15365" width="31.140625" style="6" customWidth="1"/>
    <col min="15366" max="15367" width="11.42578125" style="6" customWidth="1"/>
    <col min="15368" max="15368" width="13" style="6" bestFit="1" customWidth="1"/>
    <col min="15369" max="15370" width="12.85546875" style="6" bestFit="1" customWidth="1"/>
    <col min="15371" max="15610" width="9.140625" style="6"/>
    <col min="15611" max="15611" width="7.7109375" style="6" customWidth="1"/>
    <col min="15612" max="15612" width="2.5703125" style="6" customWidth="1"/>
    <col min="15613" max="15613" width="40.42578125" style="6" customWidth="1"/>
    <col min="15614" max="15615" width="10.28515625" style="6" customWidth="1"/>
    <col min="15616" max="15616" width="12" style="6" customWidth="1"/>
    <col min="15617" max="15618" width="10.28515625" style="6" customWidth="1"/>
    <col min="15619" max="15619" width="5" style="6" customWidth="1"/>
    <col min="15620" max="15620" width="10.42578125" style="6" customWidth="1"/>
    <col min="15621" max="15621" width="31.140625" style="6" customWidth="1"/>
    <col min="15622" max="15623" width="11.42578125" style="6" customWidth="1"/>
    <col min="15624" max="15624" width="13" style="6" bestFit="1" customWidth="1"/>
    <col min="15625" max="15626" width="12.85546875" style="6" bestFit="1" customWidth="1"/>
    <col min="15627" max="15866" width="9.140625" style="6"/>
    <col min="15867" max="15867" width="7.7109375" style="6" customWidth="1"/>
    <col min="15868" max="15868" width="2.5703125" style="6" customWidth="1"/>
    <col min="15869" max="15869" width="40.42578125" style="6" customWidth="1"/>
    <col min="15870" max="15871" width="10.28515625" style="6" customWidth="1"/>
    <col min="15872" max="15872" width="12" style="6" customWidth="1"/>
    <col min="15873" max="15874" width="10.28515625" style="6" customWidth="1"/>
    <col min="15875" max="15875" width="5" style="6" customWidth="1"/>
    <col min="15876" max="15876" width="10.42578125" style="6" customWidth="1"/>
    <col min="15877" max="15877" width="31.140625" style="6" customWidth="1"/>
    <col min="15878" max="15879" width="11.42578125" style="6" customWidth="1"/>
    <col min="15880" max="15880" width="13" style="6" bestFit="1" customWidth="1"/>
    <col min="15881" max="15882" width="12.85546875" style="6" bestFit="1" customWidth="1"/>
    <col min="15883" max="16122" width="9.140625" style="6"/>
    <col min="16123" max="16123" width="7.7109375" style="6" customWidth="1"/>
    <col min="16124" max="16124" width="2.5703125" style="6" customWidth="1"/>
    <col min="16125" max="16125" width="40.42578125" style="6" customWidth="1"/>
    <col min="16126" max="16127" width="10.28515625" style="6" customWidth="1"/>
    <col min="16128" max="16128" width="12" style="6" customWidth="1"/>
    <col min="16129" max="16130" width="10.28515625" style="6" customWidth="1"/>
    <col min="16131" max="16131" width="5" style="6" customWidth="1"/>
    <col min="16132" max="16132" width="10.42578125" style="6" customWidth="1"/>
    <col min="16133" max="16133" width="31.140625" style="6" customWidth="1"/>
    <col min="16134" max="16135" width="11.42578125" style="6" customWidth="1"/>
    <col min="16136" max="16136" width="13" style="6" bestFit="1" customWidth="1"/>
    <col min="16137" max="16138" width="12.85546875" style="6" bestFit="1" customWidth="1"/>
    <col min="16139" max="16384" width="9.140625" style="6"/>
  </cols>
  <sheetData>
    <row r="3" spans="2:17" x14ac:dyDescent="0.25">
      <c r="Q3" s="7" t="s">
        <v>93</v>
      </c>
    </row>
    <row r="7" spans="2:17" ht="15.75" x14ac:dyDescent="0.25">
      <c r="B7" s="8">
        <v>8.0299999999999994</v>
      </c>
      <c r="C7" s="124" t="s">
        <v>96</v>
      </c>
      <c r="D7" s="124"/>
      <c r="E7" s="124"/>
      <c r="F7" s="124"/>
      <c r="G7" s="125"/>
      <c r="H7" s="125"/>
      <c r="I7" s="125"/>
      <c r="J7" s="125"/>
      <c r="K7" s="125"/>
      <c r="L7" s="125"/>
      <c r="M7" s="125"/>
      <c r="N7" s="125"/>
      <c r="O7" s="125"/>
      <c r="P7" s="125"/>
      <c r="Q7" s="125"/>
    </row>
    <row r="8" spans="2:17" ht="15.75" customHeight="1" x14ac:dyDescent="0.25">
      <c r="B8" s="8"/>
      <c r="C8" s="8"/>
      <c r="D8" s="29"/>
      <c r="E8" s="29"/>
      <c r="F8" s="29"/>
    </row>
    <row r="9" spans="2:17" ht="17.25" customHeight="1" x14ac:dyDescent="0.25">
      <c r="D9" s="73" t="s">
        <v>84</v>
      </c>
      <c r="E9" s="73"/>
      <c r="G9" s="58"/>
      <c r="H9" s="58"/>
      <c r="I9" s="58"/>
      <c r="J9" s="58"/>
      <c r="K9" s="58"/>
      <c r="L9" s="58"/>
      <c r="M9" s="58"/>
      <c r="N9" s="58"/>
      <c r="O9" s="58"/>
      <c r="P9" s="58"/>
      <c r="Q9" s="58" t="s">
        <v>13</v>
      </c>
    </row>
    <row r="10" spans="2:17" ht="23.25" customHeight="1" x14ac:dyDescent="0.25">
      <c r="C10" s="127" t="s">
        <v>14</v>
      </c>
      <c r="D10" s="127"/>
      <c r="E10" s="23">
        <v>2009</v>
      </c>
      <c r="F10" s="23">
        <v>2010</v>
      </c>
      <c r="G10" s="23">
        <v>2011</v>
      </c>
      <c r="H10" s="23">
        <v>2012</v>
      </c>
      <c r="I10" s="23">
        <v>2013</v>
      </c>
      <c r="J10" s="23">
        <v>2014</v>
      </c>
      <c r="K10" s="23">
        <v>2015</v>
      </c>
      <c r="L10" s="24">
        <v>2016</v>
      </c>
      <c r="M10" s="24">
        <v>2017</v>
      </c>
      <c r="N10" s="24">
        <v>2018</v>
      </c>
      <c r="O10" s="24">
        <v>2019</v>
      </c>
      <c r="P10" s="24">
        <v>2020</v>
      </c>
      <c r="Q10" s="24">
        <v>2021</v>
      </c>
    </row>
    <row r="11" spans="2:17" ht="12.75" customHeight="1" x14ac:dyDescent="0.25">
      <c r="C11" s="76"/>
      <c r="D11" s="76"/>
      <c r="E11" s="75"/>
    </row>
    <row r="12" spans="2:17" ht="12.75" customHeight="1" x14ac:dyDescent="0.25">
      <c r="C12" s="130" t="s">
        <v>15</v>
      </c>
      <c r="D12" s="130"/>
      <c r="E12" s="79">
        <f t="shared" ref="E12:G12" si="0">SUM(E13:E16)</f>
        <v>208707.45359484482</v>
      </c>
      <c r="F12" s="79">
        <f t="shared" si="0"/>
        <v>167159.76546953985</v>
      </c>
      <c r="G12" s="79">
        <f t="shared" si="0"/>
        <v>163524.00405714795</v>
      </c>
      <c r="H12" s="79">
        <f t="shared" ref="H12:I12" si="1">SUM(H13:H16)</f>
        <v>168606.63186700526</v>
      </c>
      <c r="I12" s="79">
        <f t="shared" si="1"/>
        <v>175743.71617375792</v>
      </c>
      <c r="J12" s="79">
        <f t="shared" ref="J12" si="2">SUM(J13:J16)</f>
        <v>184799.07615990494</v>
      </c>
      <c r="K12" s="79">
        <f t="shared" ref="K12:L12" si="3">SUM(K13:K16)</f>
        <v>198200.18741549185</v>
      </c>
      <c r="L12" s="79">
        <f t="shared" si="3"/>
        <v>214271.30000000002</v>
      </c>
      <c r="M12" s="79">
        <f t="shared" ref="M12:N12" si="4">SUM(M13:M16)</f>
        <v>227259.0066957426</v>
      </c>
      <c r="N12" s="79">
        <f t="shared" si="4"/>
        <v>250776.8805110208</v>
      </c>
      <c r="O12" s="79">
        <f t="shared" ref="O12:P12" si="5">SUM(O13:O16)</f>
        <v>284658.73016775504</v>
      </c>
      <c r="P12" s="79">
        <f t="shared" si="5"/>
        <v>292486.57363121357</v>
      </c>
      <c r="Q12" s="79">
        <f t="shared" ref="Q12" si="6">SUM(Q13:Q16)</f>
        <v>334365.24562444224</v>
      </c>
    </row>
    <row r="13" spans="2:17" ht="12.95" customHeight="1" x14ac:dyDescent="0.25">
      <c r="C13" s="80"/>
      <c r="D13" s="52" t="s">
        <v>16</v>
      </c>
      <c r="E13" s="27">
        <v>11212.141148394643</v>
      </c>
      <c r="F13" s="27">
        <v>10837.156982081504</v>
      </c>
      <c r="G13" s="27">
        <v>11477.601267572596</v>
      </c>
      <c r="H13" s="27">
        <v>11822.86761000898</v>
      </c>
      <c r="I13" s="27">
        <v>12518.847830370012</v>
      </c>
      <c r="J13" s="27">
        <v>13611.540058901743</v>
      </c>
      <c r="K13" s="27">
        <v>14857.948848753367</v>
      </c>
      <c r="L13" s="27">
        <v>16342.2</v>
      </c>
      <c r="M13" s="27">
        <v>18009.436245005709</v>
      </c>
      <c r="N13" s="27">
        <v>18829.603569586703</v>
      </c>
      <c r="O13" s="27">
        <v>20515.16369724086</v>
      </c>
      <c r="P13" s="27">
        <v>20522.656648060274</v>
      </c>
      <c r="Q13" s="27">
        <v>22457.418757873573</v>
      </c>
    </row>
    <row r="14" spans="2:17" ht="12.95" customHeight="1" x14ac:dyDescent="0.25">
      <c r="C14" s="80"/>
      <c r="D14" s="52" t="s">
        <v>17</v>
      </c>
      <c r="E14" s="27">
        <v>9788.19</v>
      </c>
      <c r="F14" s="27">
        <v>8890.73</v>
      </c>
      <c r="G14" s="27">
        <v>8084.66</v>
      </c>
      <c r="H14" s="27">
        <v>8157.17</v>
      </c>
      <c r="I14" s="27">
        <v>8166.98</v>
      </c>
      <c r="J14" s="27">
        <v>7891.17</v>
      </c>
      <c r="K14" s="27">
        <v>8603.2881796819784</v>
      </c>
      <c r="L14" s="27">
        <v>9742.1</v>
      </c>
      <c r="M14" s="27">
        <v>9800.6949682100458</v>
      </c>
      <c r="N14" s="27">
        <v>10353.733850742494</v>
      </c>
      <c r="O14" s="27">
        <v>11839.807498296586</v>
      </c>
      <c r="P14" s="27">
        <v>12759.489476472056</v>
      </c>
      <c r="Q14" s="27">
        <v>14703.406749851556</v>
      </c>
    </row>
    <row r="15" spans="2:17" ht="12.95" customHeight="1" x14ac:dyDescent="0.25">
      <c r="C15" s="80"/>
      <c r="D15" s="52" t="s">
        <v>81</v>
      </c>
      <c r="E15" s="27">
        <v>29311.670446450182</v>
      </c>
      <c r="F15" s="27">
        <v>26217.658487458335</v>
      </c>
      <c r="G15" s="27">
        <v>26324.912789575345</v>
      </c>
      <c r="H15" s="27">
        <v>27975.474256996258</v>
      </c>
      <c r="I15" s="27">
        <v>29146.538343387896</v>
      </c>
      <c r="J15" s="27">
        <v>31424.746101003166</v>
      </c>
      <c r="K15" s="27">
        <v>32607.74665704363</v>
      </c>
      <c r="L15" s="27">
        <v>35170.400000000001</v>
      </c>
      <c r="M15" s="27">
        <v>36556.824560380737</v>
      </c>
      <c r="N15" s="27">
        <v>41066.829298804274</v>
      </c>
      <c r="O15" s="27">
        <v>44730.433083345466</v>
      </c>
      <c r="P15" s="27">
        <v>43223.467038711853</v>
      </c>
      <c r="Q15" s="27">
        <v>50660.788279663771</v>
      </c>
    </row>
    <row r="16" spans="2:17" ht="12.95" customHeight="1" x14ac:dyDescent="0.25">
      <c r="C16" s="80"/>
      <c r="D16" s="62" t="s">
        <v>19</v>
      </c>
      <c r="E16" s="27">
        <v>158395.45199999999</v>
      </c>
      <c r="F16" s="27">
        <v>121214.22</v>
      </c>
      <c r="G16" s="27">
        <v>117636.83</v>
      </c>
      <c r="H16" s="27">
        <v>120651.12000000001</v>
      </c>
      <c r="I16" s="27">
        <v>125911.35</v>
      </c>
      <c r="J16" s="27">
        <v>131871.62000000002</v>
      </c>
      <c r="K16" s="27">
        <v>142131.20373001287</v>
      </c>
      <c r="L16" s="27">
        <v>153016.6</v>
      </c>
      <c r="M16" s="27">
        <v>162892.0509221461</v>
      </c>
      <c r="N16" s="27">
        <v>180526.71379188733</v>
      </c>
      <c r="O16" s="27">
        <v>207573.32588887212</v>
      </c>
      <c r="P16" s="27">
        <v>215980.96046796939</v>
      </c>
      <c r="Q16" s="27">
        <v>246543.63183705337</v>
      </c>
    </row>
    <row r="17" spans="2:17" ht="12.95" customHeight="1" x14ac:dyDescent="0.25">
      <c r="C17" s="80"/>
      <c r="D17" s="62"/>
      <c r="E17" s="27"/>
      <c r="F17" s="27"/>
      <c r="G17" s="27"/>
      <c r="H17" s="27"/>
      <c r="I17" s="27"/>
      <c r="J17" s="27"/>
      <c r="K17" s="27"/>
      <c r="L17" s="27"/>
      <c r="M17" s="27"/>
      <c r="N17" s="27"/>
      <c r="O17" s="27"/>
      <c r="P17" s="27"/>
      <c r="Q17" s="27"/>
    </row>
    <row r="18" spans="2:17" ht="12.95" customHeight="1" x14ac:dyDescent="0.25">
      <c r="C18" s="129" t="s">
        <v>20</v>
      </c>
      <c r="D18" s="129"/>
      <c r="E18" s="81">
        <f t="shared" ref="E18:G18" si="7">SUM(E19:E32)</f>
        <v>3185135.0254100766</v>
      </c>
      <c r="F18" s="81">
        <f t="shared" si="7"/>
        <v>3123202.7541680359</v>
      </c>
      <c r="G18" s="81">
        <f t="shared" si="7"/>
        <v>3131450.3059170819</v>
      </c>
      <c r="H18" s="81">
        <f t="shared" ref="H18:I18" si="8">SUM(H19:H32)</f>
        <v>3206212.9306272115</v>
      </c>
      <c r="I18" s="81">
        <f t="shared" si="8"/>
        <v>3292448.5188430692</v>
      </c>
      <c r="J18" s="81">
        <f t="shared" ref="J18" si="9">SUM(J19:J32)</f>
        <v>3411082.1424755394</v>
      </c>
      <c r="K18" s="81">
        <f t="shared" ref="K18:L18" si="10">SUM(K19:K32)</f>
        <v>3522104.2769076773</v>
      </c>
      <c r="L18" s="81">
        <f t="shared" si="10"/>
        <v>3653676.1999999997</v>
      </c>
      <c r="M18" s="81">
        <f t="shared" ref="M18:N18" si="11">SUM(M19:M32)</f>
        <v>3850487.5724853319</v>
      </c>
      <c r="N18" s="81">
        <f t="shared" si="11"/>
        <v>4078419.3270538407</v>
      </c>
      <c r="O18" s="81">
        <f t="shared" ref="O18:P18" si="12">SUM(O19:O32)</f>
        <v>4384131.4793146802</v>
      </c>
      <c r="P18" s="81">
        <f t="shared" si="12"/>
        <v>4194809.5021634251</v>
      </c>
      <c r="Q18" s="81">
        <f t="shared" ref="Q18" si="13">SUM(Q19:Q32)</f>
        <v>4389669.0274525853</v>
      </c>
    </row>
    <row r="19" spans="2:17" ht="12.95" customHeight="1" x14ac:dyDescent="0.25">
      <c r="C19" s="80"/>
      <c r="D19" s="62" t="s">
        <v>21</v>
      </c>
      <c r="E19" s="27">
        <v>48018.957649493728</v>
      </c>
      <c r="F19" s="27">
        <v>50240.07771550327</v>
      </c>
      <c r="G19" s="27">
        <v>49555.210389098851</v>
      </c>
      <c r="H19" s="27">
        <v>49835.484342942422</v>
      </c>
      <c r="I19" s="27">
        <v>53928.642584228626</v>
      </c>
      <c r="J19" s="27">
        <v>52184.183299652606</v>
      </c>
      <c r="K19" s="27">
        <v>57045.186127030895</v>
      </c>
      <c r="L19" s="27">
        <v>63528.800000000003</v>
      </c>
      <c r="M19" s="27">
        <v>62011.074987660053</v>
      </c>
      <c r="N19" s="27">
        <v>69149.25816363121</v>
      </c>
      <c r="O19" s="27">
        <v>74568.489556794448</v>
      </c>
      <c r="P19" s="27">
        <v>72668.503677231914</v>
      </c>
      <c r="Q19" s="27">
        <v>77281.260414062344</v>
      </c>
    </row>
    <row r="20" spans="2:17" ht="12.95" customHeight="1" x14ac:dyDescent="0.25">
      <c r="C20" s="80"/>
      <c r="D20" s="62" t="s">
        <v>22</v>
      </c>
      <c r="E20" s="27">
        <v>36444.660000000003</v>
      </c>
      <c r="F20" s="27">
        <v>38135.040000000001</v>
      </c>
      <c r="G20" s="27">
        <v>36073.050000000003</v>
      </c>
      <c r="H20" s="27">
        <v>38608.75</v>
      </c>
      <c r="I20" s="27">
        <v>37058.11</v>
      </c>
      <c r="J20" s="27">
        <v>38846.129999999997</v>
      </c>
      <c r="K20" s="27">
        <v>34491.509999999995</v>
      </c>
      <c r="L20" s="27">
        <v>36533.199999999997</v>
      </c>
      <c r="M20" s="27">
        <v>38448.896783973549</v>
      </c>
      <c r="N20" s="27">
        <v>40592.959234978523</v>
      </c>
      <c r="O20" s="27">
        <v>42951.914072979664</v>
      </c>
      <c r="P20" s="27">
        <v>38814.78799105886</v>
      </c>
      <c r="Q20" s="27">
        <v>39484.435281296028</v>
      </c>
    </row>
    <row r="21" spans="2:17" ht="12.95" customHeight="1" x14ac:dyDescent="0.25">
      <c r="C21" s="80"/>
      <c r="D21" s="62" t="s">
        <v>23</v>
      </c>
      <c r="E21" s="27">
        <v>218216.35582704097</v>
      </c>
      <c r="F21" s="27">
        <v>201274.71571702836</v>
      </c>
      <c r="G21" s="27">
        <v>209539.24904975906</v>
      </c>
      <c r="H21" s="27">
        <v>216566.46614258562</v>
      </c>
      <c r="I21" s="27">
        <v>222093.80425128451</v>
      </c>
      <c r="J21" s="27">
        <v>231496.06777646972</v>
      </c>
      <c r="K21" s="27">
        <v>239373.7735071994</v>
      </c>
      <c r="L21" s="27">
        <v>248672.8</v>
      </c>
      <c r="M21" s="27">
        <v>261591.5774974105</v>
      </c>
      <c r="N21" s="27">
        <v>278027.28735708824</v>
      </c>
      <c r="O21" s="27">
        <v>297638.77631455602</v>
      </c>
      <c r="P21" s="27">
        <v>277705.17541767337</v>
      </c>
      <c r="Q21" s="27">
        <v>308010.34989773511</v>
      </c>
    </row>
    <row r="22" spans="2:17" ht="12.95" customHeight="1" x14ac:dyDescent="0.25">
      <c r="C22" s="80"/>
      <c r="D22" s="62" t="s">
        <v>24</v>
      </c>
      <c r="E22" s="27">
        <v>107221.82</v>
      </c>
      <c r="F22" s="27">
        <v>107386.27</v>
      </c>
      <c r="G22" s="27">
        <v>110011.92</v>
      </c>
      <c r="H22" s="27">
        <v>115193.72</v>
      </c>
      <c r="I22" s="27">
        <v>121134.09000000001</v>
      </c>
      <c r="J22" s="27">
        <v>130326.49</v>
      </c>
      <c r="K22" s="27">
        <v>137801.4704359257</v>
      </c>
      <c r="L22" s="27">
        <v>141825.20000000001</v>
      </c>
      <c r="M22" s="27">
        <v>146950.93962749426</v>
      </c>
      <c r="N22" s="27">
        <v>153723.56836460403</v>
      </c>
      <c r="O22" s="27">
        <v>163773.3993207835</v>
      </c>
      <c r="P22" s="27">
        <v>104501.0560564351</v>
      </c>
      <c r="Q22" s="27">
        <v>93671.371308445014</v>
      </c>
    </row>
    <row r="23" spans="2:17" ht="12.95" customHeight="1" x14ac:dyDescent="0.25">
      <c r="C23" s="80"/>
      <c r="D23" s="62" t="s">
        <v>25</v>
      </c>
      <c r="E23" s="27">
        <v>134973.08519903591</v>
      </c>
      <c r="F23" s="27">
        <v>142837.81317252974</v>
      </c>
      <c r="G23" s="27">
        <v>151318.7928768401</v>
      </c>
      <c r="H23" s="27">
        <v>158929.75842734918</v>
      </c>
      <c r="I23" s="27">
        <v>172829.83613697364</v>
      </c>
      <c r="J23" s="27">
        <v>188836.44248449613</v>
      </c>
      <c r="K23" s="27">
        <v>202259.03533795953</v>
      </c>
      <c r="L23" s="27">
        <v>212028.2</v>
      </c>
      <c r="M23" s="27">
        <v>226897.36501322777</v>
      </c>
      <c r="N23" s="27">
        <v>257802.67923398915</v>
      </c>
      <c r="O23" s="27">
        <v>291679.7272381559</v>
      </c>
      <c r="P23" s="27">
        <v>119495.05822478204</v>
      </c>
      <c r="Q23" s="27">
        <v>78404.564025302549</v>
      </c>
    </row>
    <row r="24" spans="2:17" ht="12.95" customHeight="1" x14ac:dyDescent="0.25">
      <c r="C24" s="80"/>
      <c r="D24" s="62" t="s">
        <v>26</v>
      </c>
      <c r="E24" s="27">
        <v>108176.55999999998</v>
      </c>
      <c r="F24" s="27">
        <v>100921.48</v>
      </c>
      <c r="G24" s="27">
        <v>101179.88</v>
      </c>
      <c r="H24" s="27">
        <v>101922.91999999998</v>
      </c>
      <c r="I24" s="27">
        <v>100645.91999999998</v>
      </c>
      <c r="J24" s="27">
        <v>103922.12</v>
      </c>
      <c r="K24" s="27">
        <v>109299.20999999999</v>
      </c>
      <c r="L24" s="27">
        <v>115055</v>
      </c>
      <c r="M24" s="27">
        <v>120751.59149233629</v>
      </c>
      <c r="N24" s="27">
        <v>119799.65042154881</v>
      </c>
      <c r="O24" s="27">
        <v>132296.51911164293</v>
      </c>
      <c r="P24" s="27">
        <v>128501.11027126038</v>
      </c>
      <c r="Q24" s="27">
        <v>141443.15508075117</v>
      </c>
    </row>
    <row r="25" spans="2:17" ht="12.95" customHeight="1" x14ac:dyDescent="0.25">
      <c r="C25" s="80"/>
      <c r="D25" s="62" t="s">
        <v>27</v>
      </c>
      <c r="E25" s="27">
        <v>1240429.7863110553</v>
      </c>
      <c r="F25" s="27">
        <v>1193162.2934787651</v>
      </c>
      <c r="G25" s="27">
        <v>1169518.1318416849</v>
      </c>
      <c r="H25" s="27">
        <v>1179603.7395189132</v>
      </c>
      <c r="I25" s="27">
        <v>1204235.0617878134</v>
      </c>
      <c r="J25" s="27">
        <v>1235430.2076723822</v>
      </c>
      <c r="K25" s="27">
        <v>1263887.4533265345</v>
      </c>
      <c r="L25" s="27">
        <v>1286911.3</v>
      </c>
      <c r="M25" s="27">
        <v>1358253.7558605135</v>
      </c>
      <c r="N25" s="27">
        <v>1438627.6157179731</v>
      </c>
      <c r="O25" s="27">
        <v>1483668.8723349876</v>
      </c>
      <c r="P25" s="27">
        <v>1506284.4405984525</v>
      </c>
      <c r="Q25" s="27">
        <v>1544559.2846818068</v>
      </c>
    </row>
    <row r="26" spans="2:17" ht="12.95" customHeight="1" x14ac:dyDescent="0.25">
      <c r="B26" s="12"/>
      <c r="C26" s="80"/>
      <c r="D26" s="62" t="s">
        <v>28</v>
      </c>
      <c r="E26" s="25">
        <v>341522.2</v>
      </c>
      <c r="F26" s="25">
        <v>336040.99</v>
      </c>
      <c r="G26" s="27">
        <v>338146.05</v>
      </c>
      <c r="H26" s="27">
        <v>342501.66000000003</v>
      </c>
      <c r="I26" s="27">
        <v>341379.03</v>
      </c>
      <c r="J26" s="27">
        <v>344187.76</v>
      </c>
      <c r="K26" s="27">
        <v>342423.24790496239</v>
      </c>
      <c r="L26" s="27">
        <v>353873.5</v>
      </c>
      <c r="M26" s="27">
        <v>366347.67395070777</v>
      </c>
      <c r="N26" s="27">
        <v>369674.15373674117</v>
      </c>
      <c r="O26" s="27">
        <v>429825.81791918637</v>
      </c>
      <c r="P26" s="27">
        <v>426540.89507712075</v>
      </c>
      <c r="Q26" s="27">
        <v>437174.67367781885</v>
      </c>
    </row>
    <row r="27" spans="2:17" ht="12.95" customHeight="1" x14ac:dyDescent="0.25">
      <c r="B27" s="12"/>
      <c r="C27" s="80"/>
      <c r="D27" s="62" t="s">
        <v>29</v>
      </c>
      <c r="E27" s="27">
        <v>405903.39856333943</v>
      </c>
      <c r="F27" s="27">
        <v>417237.3225433125</v>
      </c>
      <c r="G27" s="27">
        <v>429904.56985133019</v>
      </c>
      <c r="H27" s="27">
        <v>449165.66867999092</v>
      </c>
      <c r="I27" s="27">
        <v>464881.3345441866</v>
      </c>
      <c r="J27" s="27">
        <v>488315.92805505497</v>
      </c>
      <c r="K27" s="27">
        <v>507280.31281945959</v>
      </c>
      <c r="L27" s="27">
        <v>532806.69999999995</v>
      </c>
      <c r="M27" s="27">
        <v>566912.66994253977</v>
      </c>
      <c r="N27" s="27">
        <v>601573.24481155723</v>
      </c>
      <c r="O27" s="27">
        <v>646213.4417461633</v>
      </c>
      <c r="P27" s="27">
        <v>692740.74885498721</v>
      </c>
      <c r="Q27" s="27">
        <v>765434.3784850809</v>
      </c>
    </row>
    <row r="28" spans="2:17" ht="12.75" customHeight="1" x14ac:dyDescent="0.25">
      <c r="B28" s="12"/>
      <c r="C28" s="80"/>
      <c r="D28" s="62" t="s">
        <v>30</v>
      </c>
      <c r="E28" s="27">
        <v>84920.42302112178</v>
      </c>
      <c r="F28" s="27">
        <v>84590.273842902199</v>
      </c>
      <c r="G28" s="27">
        <v>84963.441394850015</v>
      </c>
      <c r="H28" s="27">
        <v>89040.117390775093</v>
      </c>
      <c r="I28" s="27">
        <v>90713.720379730876</v>
      </c>
      <c r="J28" s="27">
        <v>94982.589736314403</v>
      </c>
      <c r="K28" s="27">
        <v>98405.324356477475</v>
      </c>
      <c r="L28" s="27">
        <v>103105.3</v>
      </c>
      <c r="M28" s="27">
        <v>108960.74334992075</v>
      </c>
      <c r="N28" s="27">
        <v>115760.63706749851</v>
      </c>
      <c r="O28" s="27">
        <v>122794.84005069771</v>
      </c>
      <c r="P28" s="27">
        <v>112838.36937346862</v>
      </c>
      <c r="Q28" s="27">
        <v>122454.38788218852</v>
      </c>
    </row>
    <row r="29" spans="2:17" ht="12.95" customHeight="1" x14ac:dyDescent="0.25">
      <c r="C29" s="80"/>
      <c r="D29" s="62" t="s">
        <v>31</v>
      </c>
      <c r="E29" s="27">
        <v>195466.94833308071</v>
      </c>
      <c r="F29" s="27">
        <v>185164.70105349133</v>
      </c>
      <c r="G29" s="27">
        <v>179791.53020450898</v>
      </c>
      <c r="H29" s="27">
        <v>182737.92483408671</v>
      </c>
      <c r="I29" s="27">
        <v>185239.62313690272</v>
      </c>
      <c r="J29" s="27">
        <v>188435.84580206228</v>
      </c>
      <c r="K29" s="27">
        <v>202395.57398356788</v>
      </c>
      <c r="L29" s="27">
        <v>213321.9</v>
      </c>
      <c r="M29" s="27">
        <v>227211.30066666668</v>
      </c>
      <c r="N29" s="27">
        <v>241180.41</v>
      </c>
      <c r="O29" s="27">
        <v>267795.89</v>
      </c>
      <c r="P29" s="27">
        <v>291664.61625999998</v>
      </c>
      <c r="Q29" s="27">
        <v>312560.08</v>
      </c>
    </row>
    <row r="30" spans="2:17" ht="12.95" customHeight="1" x14ac:dyDescent="0.25">
      <c r="C30" s="80"/>
      <c r="D30" s="62" t="s">
        <v>32</v>
      </c>
      <c r="E30" s="27">
        <v>79682.215225556138</v>
      </c>
      <c r="F30" s="27">
        <v>78967.322090556147</v>
      </c>
      <c r="G30" s="27">
        <v>78191.013194999992</v>
      </c>
      <c r="H30" s="27">
        <v>79351.831195000006</v>
      </c>
      <c r="I30" s="27">
        <v>83243.553344999993</v>
      </c>
      <c r="J30" s="27">
        <v>84707.968518040114</v>
      </c>
      <c r="K30" s="27">
        <v>88758.009281838284</v>
      </c>
      <c r="L30" s="27">
        <v>94517.4</v>
      </c>
      <c r="M30" s="27">
        <v>99203.084755016171</v>
      </c>
      <c r="N30" s="27">
        <v>105707.32136327379</v>
      </c>
      <c r="O30" s="27">
        <v>119928.86047118586</v>
      </c>
      <c r="P30" s="27">
        <v>121495.46371365539</v>
      </c>
      <c r="Q30" s="27">
        <v>132840.55016464164</v>
      </c>
    </row>
    <row r="31" spans="2:17" ht="12.95" customHeight="1" x14ac:dyDescent="0.25">
      <c r="C31" s="80"/>
      <c r="D31" s="50" t="s">
        <v>80</v>
      </c>
      <c r="E31" s="27">
        <v>96218.98000000001</v>
      </c>
      <c r="F31" s="27">
        <v>98051.709999999992</v>
      </c>
      <c r="G31" s="27">
        <v>102290.47</v>
      </c>
      <c r="H31" s="27">
        <v>109077.1</v>
      </c>
      <c r="I31" s="27">
        <v>116927.45999999999</v>
      </c>
      <c r="J31" s="27">
        <v>123474.40000000001</v>
      </c>
      <c r="K31" s="27">
        <v>130533.61990671276</v>
      </c>
      <c r="L31" s="27">
        <v>139289.9</v>
      </c>
      <c r="M31" s="27">
        <v>147670.2401176343</v>
      </c>
      <c r="N31" s="27">
        <v>160414.21436533198</v>
      </c>
      <c r="O31" s="27">
        <v>169261.67695412086</v>
      </c>
      <c r="P31" s="27">
        <v>194204.48496372945</v>
      </c>
      <c r="Q31" s="27">
        <v>230140.31275243469</v>
      </c>
    </row>
    <row r="32" spans="2:17" ht="12.95" customHeight="1" x14ac:dyDescent="0.25">
      <c r="C32" s="80"/>
      <c r="D32" s="62" t="s">
        <v>34</v>
      </c>
      <c r="E32" s="27">
        <v>87939.635280352421</v>
      </c>
      <c r="F32" s="27">
        <v>89192.744553947428</v>
      </c>
      <c r="G32" s="27">
        <v>90966.997114009631</v>
      </c>
      <c r="H32" s="27">
        <v>93677.790095567951</v>
      </c>
      <c r="I32" s="27">
        <v>98138.332676949329</v>
      </c>
      <c r="J32" s="27">
        <v>105936.00913106714</v>
      </c>
      <c r="K32" s="27">
        <v>108150.54992000951</v>
      </c>
      <c r="L32" s="27">
        <v>112207</v>
      </c>
      <c r="M32" s="27">
        <v>119276.65844023152</v>
      </c>
      <c r="N32" s="27">
        <v>126386.32721562411</v>
      </c>
      <c r="O32" s="27">
        <v>141733.2542234259</v>
      </c>
      <c r="P32" s="27">
        <v>107354.7916835699</v>
      </c>
      <c r="Q32" s="27">
        <v>106210.22380102149</v>
      </c>
    </row>
    <row r="33" spans="3:17" ht="12.75" customHeight="1" x14ac:dyDescent="0.25">
      <c r="C33" s="80"/>
      <c r="D33" s="62"/>
      <c r="E33" s="27"/>
      <c r="F33" s="27"/>
      <c r="G33" s="27"/>
      <c r="H33" s="27"/>
      <c r="I33" s="27"/>
      <c r="J33" s="27"/>
      <c r="K33" s="27"/>
      <c r="L33" s="27"/>
      <c r="M33" s="27"/>
      <c r="N33" s="27"/>
      <c r="O33" s="27"/>
      <c r="P33" s="27"/>
      <c r="Q33" s="27"/>
    </row>
    <row r="34" spans="3:17" ht="12.95" customHeight="1" x14ac:dyDescent="0.25">
      <c r="C34" s="67" t="s">
        <v>35</v>
      </c>
      <c r="D34" s="62"/>
      <c r="E34" s="26">
        <f t="shared" ref="E34:H34" si="14">SUM(E13:E16,E19:E32)</f>
        <v>3393842.4790049214</v>
      </c>
      <c r="F34" s="26">
        <f t="shared" si="14"/>
        <v>3290362.5196375758</v>
      </c>
      <c r="G34" s="26">
        <f t="shared" si="14"/>
        <v>3294974.3099742299</v>
      </c>
      <c r="H34" s="26">
        <f t="shared" si="14"/>
        <v>3374819.5624942165</v>
      </c>
      <c r="I34" s="26">
        <f t="shared" ref="I34:J34" si="15">SUM(I13:I16,I19:I32)</f>
        <v>3468192.235016827</v>
      </c>
      <c r="J34" s="26">
        <f t="shared" si="15"/>
        <v>3595881.2186354441</v>
      </c>
      <c r="K34" s="26">
        <f t="shared" ref="K34:L34" si="16">SUM(K13:K16,K19:K32)</f>
        <v>3720304.4643231691</v>
      </c>
      <c r="L34" s="26">
        <f t="shared" si="16"/>
        <v>3867947.4999999995</v>
      </c>
      <c r="M34" s="26">
        <f t="shared" ref="M34:N34" si="17">SUM(M13:M16,M19:M32)</f>
        <v>4077746.5791810746</v>
      </c>
      <c r="N34" s="26">
        <f t="shared" si="17"/>
        <v>4329196.2075648615</v>
      </c>
      <c r="O34" s="26">
        <f t="shared" ref="O34:P34" si="18">SUM(O13:O16,O19:O32)</f>
        <v>4668790.2094824361</v>
      </c>
      <c r="P34" s="26">
        <f t="shared" si="18"/>
        <v>4487296.0757946391</v>
      </c>
      <c r="Q34" s="26">
        <f t="shared" ref="Q34" si="19">SUM(Q13:Q16,Q19:Q32)</f>
        <v>4724034.2730770269</v>
      </c>
    </row>
    <row r="35" spans="3:17" ht="12.75" customHeight="1" x14ac:dyDescent="0.25">
      <c r="C35" s="82"/>
      <c r="D35" s="62"/>
      <c r="E35" s="26"/>
      <c r="F35" s="26"/>
      <c r="G35" s="26"/>
      <c r="H35" s="26"/>
      <c r="I35" s="26"/>
      <c r="J35" s="26"/>
      <c r="K35" s="26"/>
      <c r="L35" s="26"/>
      <c r="M35" s="26"/>
      <c r="N35" s="26"/>
      <c r="O35" s="26"/>
      <c r="P35" s="26"/>
      <c r="Q35" s="26"/>
    </row>
    <row r="36" spans="3:17" ht="14.25" customHeight="1" x14ac:dyDescent="0.25">
      <c r="C36" s="83"/>
      <c r="D36" s="50" t="s">
        <v>68</v>
      </c>
      <c r="E36" s="27">
        <v>174192.27563999998</v>
      </c>
      <c r="F36" s="27">
        <v>173611.98442749324</v>
      </c>
      <c r="G36" s="27">
        <v>193406.03660068536</v>
      </c>
      <c r="H36" s="27">
        <v>201003.20546418839</v>
      </c>
      <c r="I36" s="27">
        <v>203289.81329610001</v>
      </c>
      <c r="J36" s="27">
        <v>206481.55712313551</v>
      </c>
      <c r="K36" s="27">
        <v>203152.554525368</v>
      </c>
      <c r="L36" s="27">
        <v>223137.9</v>
      </c>
      <c r="M36" s="27">
        <v>227470.61087057594</v>
      </c>
      <c r="N36" s="27">
        <v>279267.44092999998</v>
      </c>
      <c r="O36" s="27">
        <v>282770.48384</v>
      </c>
      <c r="P36" s="27">
        <v>218705.91098777458</v>
      </c>
      <c r="Q36" s="27">
        <v>299590.25023977942</v>
      </c>
    </row>
    <row r="37" spans="3:17" ht="13.5" customHeight="1" x14ac:dyDescent="0.25">
      <c r="C37" s="83"/>
      <c r="D37" s="84"/>
      <c r="E37" s="27"/>
      <c r="F37" s="27"/>
      <c r="G37" s="27"/>
      <c r="H37" s="27"/>
      <c r="I37" s="27"/>
      <c r="J37" s="27"/>
      <c r="K37" s="27"/>
      <c r="L37" s="27"/>
      <c r="M37" s="27"/>
      <c r="N37" s="27"/>
      <c r="O37" s="27"/>
      <c r="P37" s="27"/>
      <c r="Q37" s="27"/>
    </row>
    <row r="38" spans="3:17" ht="12.75" customHeight="1" x14ac:dyDescent="0.25">
      <c r="C38" s="122" t="s">
        <v>69</v>
      </c>
      <c r="D38" s="122"/>
      <c r="E38" s="28">
        <f t="shared" ref="E38:N38" si="20">E34+E36</f>
        <v>3568034.7546449215</v>
      </c>
      <c r="F38" s="28">
        <f t="shared" si="20"/>
        <v>3463974.5040650689</v>
      </c>
      <c r="G38" s="28">
        <f t="shared" si="20"/>
        <v>3488380.3465749151</v>
      </c>
      <c r="H38" s="28">
        <f t="shared" si="20"/>
        <v>3575822.767958405</v>
      </c>
      <c r="I38" s="28">
        <f t="shared" si="20"/>
        <v>3671482.0483129271</v>
      </c>
      <c r="J38" s="28">
        <f t="shared" si="20"/>
        <v>3802362.7757585794</v>
      </c>
      <c r="K38" s="28">
        <f t="shared" si="20"/>
        <v>3923457.018848537</v>
      </c>
      <c r="L38" s="28">
        <f t="shared" si="20"/>
        <v>4091085.3999999994</v>
      </c>
      <c r="M38" s="28">
        <f t="shared" ref="M38" si="21">M34+M36</f>
        <v>4305217.1900516506</v>
      </c>
      <c r="N38" s="28">
        <f t="shared" si="20"/>
        <v>4608463.6484948611</v>
      </c>
      <c r="O38" s="28">
        <f t="shared" ref="O38:P38" si="22">O34+O36</f>
        <v>4951560.693322436</v>
      </c>
      <c r="P38" s="28">
        <f t="shared" si="22"/>
        <v>4706001.9867824139</v>
      </c>
      <c r="Q38" s="28">
        <f t="shared" ref="Q38" si="23">Q34+Q36</f>
        <v>5023624.5233168062</v>
      </c>
    </row>
    <row r="39" spans="3:17" ht="15" customHeight="1" x14ac:dyDescent="0.25">
      <c r="C39" s="47"/>
      <c r="D39" s="47"/>
      <c r="E39" s="81"/>
    </row>
    <row r="40" spans="3:17" x14ac:dyDescent="0.25">
      <c r="C40" s="120" t="s">
        <v>36</v>
      </c>
      <c r="D40" s="123"/>
    </row>
    <row r="41" spans="3:17" x14ac:dyDescent="0.25">
      <c r="D41" s="5"/>
      <c r="H41" s="30"/>
      <c r="I41" s="30"/>
      <c r="J41" s="30"/>
      <c r="K41" s="30"/>
      <c r="L41" s="30"/>
      <c r="M41" s="30"/>
      <c r="N41" s="30"/>
      <c r="O41" s="30"/>
      <c r="P41" s="30"/>
      <c r="Q41" s="30"/>
    </row>
    <row r="42" spans="3:17" x14ac:dyDescent="0.25">
      <c r="D42" s="5"/>
    </row>
    <row r="43" spans="3:17" x14ac:dyDescent="0.25">
      <c r="D43" s="5"/>
    </row>
    <row r="44" spans="3:17" x14ac:dyDescent="0.25">
      <c r="D44" s="5"/>
    </row>
    <row r="45" spans="3:17" x14ac:dyDescent="0.25">
      <c r="D45" s="5"/>
    </row>
    <row r="46" spans="3:17" x14ac:dyDescent="0.25">
      <c r="D46" s="5"/>
    </row>
    <row r="47" spans="3:17" x14ac:dyDescent="0.25">
      <c r="D47" s="5"/>
    </row>
    <row r="56" spans="2:17" x14ac:dyDescent="0.25">
      <c r="B56" s="13"/>
      <c r="C56" s="13"/>
      <c r="D56" s="14"/>
      <c r="E56" s="14"/>
      <c r="F56" s="14"/>
      <c r="G56" s="14"/>
    </row>
    <row r="57" spans="2:17" ht="9" customHeight="1" x14ac:dyDescent="0.25">
      <c r="B57" s="13"/>
      <c r="C57" s="13"/>
      <c r="D57" s="14"/>
      <c r="E57" s="14"/>
      <c r="F57" s="14"/>
      <c r="G57" s="14"/>
    </row>
    <row r="58" spans="2:17" x14ac:dyDescent="0.25">
      <c r="B58" s="42"/>
      <c r="C58" s="42"/>
      <c r="D58" s="42"/>
      <c r="E58" s="42"/>
      <c r="F58" s="42"/>
      <c r="G58" s="21"/>
      <c r="H58" s="21"/>
      <c r="I58" s="21"/>
      <c r="J58" s="21"/>
      <c r="K58" s="21"/>
      <c r="L58" s="21"/>
      <c r="M58" s="21"/>
      <c r="N58" s="21"/>
      <c r="O58" s="21"/>
      <c r="P58" s="21"/>
      <c r="Q58" s="21"/>
    </row>
  </sheetData>
  <mergeCells count="6">
    <mergeCell ref="C7:Q7"/>
    <mergeCell ref="C40:D40"/>
    <mergeCell ref="C10:D10"/>
    <mergeCell ref="C12:D12"/>
    <mergeCell ref="C18:D18"/>
    <mergeCell ref="C38:D38"/>
  </mergeCells>
  <pageMargins left="0.7" right="0.7" top="0.75" bottom="0.75" header="0.3" footer="0.3"/>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W75"/>
  <sheetViews>
    <sheetView topLeftCell="A16" zoomScaleNormal="100" zoomScaleSheetLayoutView="85" workbookViewId="0">
      <pane xSplit="4" topLeftCell="E1" activePane="topRight" state="frozen"/>
      <selection pane="topRight" activeCell="D73" sqref="D73"/>
    </sheetView>
  </sheetViews>
  <sheetFormatPr defaultRowHeight="15" x14ac:dyDescent="0.25"/>
  <cols>
    <col min="1" max="1" width="9.140625" style="6"/>
    <col min="2" max="2" width="7" style="5" customWidth="1"/>
    <col min="3" max="3" width="4.140625" style="5" customWidth="1"/>
    <col min="4" max="4" width="40.5703125" style="6" customWidth="1"/>
    <col min="5" max="20" width="7.7109375" style="6" customWidth="1"/>
    <col min="21" max="262" width="9.140625" style="6"/>
    <col min="263" max="263" width="7.7109375" style="6" customWidth="1"/>
    <col min="264" max="264" width="4.140625" style="6" customWidth="1"/>
    <col min="265" max="265" width="40.5703125" style="6" customWidth="1"/>
    <col min="266" max="270" width="10.28515625" style="6" customWidth="1"/>
    <col min="271" max="271" width="10.42578125" style="6" customWidth="1"/>
    <col min="272" max="518" width="9.140625" style="6"/>
    <col min="519" max="519" width="7.7109375" style="6" customWidth="1"/>
    <col min="520" max="520" width="4.140625" style="6" customWidth="1"/>
    <col min="521" max="521" width="40.5703125" style="6" customWidth="1"/>
    <col min="522" max="526" width="10.28515625" style="6" customWidth="1"/>
    <col min="527" max="527" width="10.42578125" style="6" customWidth="1"/>
    <col min="528" max="774" width="9.140625" style="6"/>
    <col min="775" max="775" width="7.7109375" style="6" customWidth="1"/>
    <col min="776" max="776" width="4.140625" style="6" customWidth="1"/>
    <col min="777" max="777" width="40.5703125" style="6" customWidth="1"/>
    <col min="778" max="782" width="10.28515625" style="6" customWidth="1"/>
    <col min="783" max="783" width="10.42578125" style="6" customWidth="1"/>
    <col min="784" max="1030" width="9.140625" style="6"/>
    <col min="1031" max="1031" width="7.7109375" style="6" customWidth="1"/>
    <col min="1032" max="1032" width="4.140625" style="6" customWidth="1"/>
    <col min="1033" max="1033" width="40.5703125" style="6" customWidth="1"/>
    <col min="1034" max="1038" width="10.28515625" style="6" customWidth="1"/>
    <col min="1039" max="1039" width="10.42578125" style="6" customWidth="1"/>
    <col min="1040" max="1286" width="9.140625" style="6"/>
    <col min="1287" max="1287" width="7.7109375" style="6" customWidth="1"/>
    <col min="1288" max="1288" width="4.140625" style="6" customWidth="1"/>
    <col min="1289" max="1289" width="40.5703125" style="6" customWidth="1"/>
    <col min="1290" max="1294" width="10.28515625" style="6" customWidth="1"/>
    <col min="1295" max="1295" width="10.42578125" style="6" customWidth="1"/>
    <col min="1296" max="1542" width="9.140625" style="6"/>
    <col min="1543" max="1543" width="7.7109375" style="6" customWidth="1"/>
    <col min="1544" max="1544" width="4.140625" style="6" customWidth="1"/>
    <col min="1545" max="1545" width="40.5703125" style="6" customWidth="1"/>
    <col min="1546" max="1550" width="10.28515625" style="6" customWidth="1"/>
    <col min="1551" max="1551" width="10.42578125" style="6" customWidth="1"/>
    <col min="1552" max="1798" width="9.140625" style="6"/>
    <col min="1799" max="1799" width="7.7109375" style="6" customWidth="1"/>
    <col min="1800" max="1800" width="4.140625" style="6" customWidth="1"/>
    <col min="1801" max="1801" width="40.5703125" style="6" customWidth="1"/>
    <col min="1802" max="1806" width="10.28515625" style="6" customWidth="1"/>
    <col min="1807" max="1807" width="10.42578125" style="6" customWidth="1"/>
    <col min="1808" max="2054" width="9.140625" style="6"/>
    <col min="2055" max="2055" width="7.7109375" style="6" customWidth="1"/>
    <col min="2056" max="2056" width="4.140625" style="6" customWidth="1"/>
    <col min="2057" max="2057" width="40.5703125" style="6" customWidth="1"/>
    <col min="2058" max="2062" width="10.28515625" style="6" customWidth="1"/>
    <col min="2063" max="2063" width="10.42578125" style="6" customWidth="1"/>
    <col min="2064" max="2310" width="9.140625" style="6"/>
    <col min="2311" max="2311" width="7.7109375" style="6" customWidth="1"/>
    <col min="2312" max="2312" width="4.140625" style="6" customWidth="1"/>
    <col min="2313" max="2313" width="40.5703125" style="6" customWidth="1"/>
    <col min="2314" max="2318" width="10.28515625" style="6" customWidth="1"/>
    <col min="2319" max="2319" width="10.42578125" style="6" customWidth="1"/>
    <col min="2320" max="2566" width="9.140625" style="6"/>
    <col min="2567" max="2567" width="7.7109375" style="6" customWidth="1"/>
    <col min="2568" max="2568" width="4.140625" style="6" customWidth="1"/>
    <col min="2569" max="2569" width="40.5703125" style="6" customWidth="1"/>
    <col min="2570" max="2574" width="10.28515625" style="6" customWidth="1"/>
    <col min="2575" max="2575" width="10.42578125" style="6" customWidth="1"/>
    <col min="2576" max="2822" width="9.140625" style="6"/>
    <col min="2823" max="2823" width="7.7109375" style="6" customWidth="1"/>
    <col min="2824" max="2824" width="4.140625" style="6" customWidth="1"/>
    <col min="2825" max="2825" width="40.5703125" style="6" customWidth="1"/>
    <col min="2826" max="2830" width="10.28515625" style="6" customWidth="1"/>
    <col min="2831" max="2831" width="10.42578125" style="6" customWidth="1"/>
    <col min="2832" max="3078" width="9.140625" style="6"/>
    <col min="3079" max="3079" width="7.7109375" style="6" customWidth="1"/>
    <col min="3080" max="3080" width="4.140625" style="6" customWidth="1"/>
    <col min="3081" max="3081" width="40.5703125" style="6" customWidth="1"/>
    <col min="3082" max="3086" width="10.28515625" style="6" customWidth="1"/>
    <col min="3087" max="3087" width="10.42578125" style="6" customWidth="1"/>
    <col min="3088" max="3334" width="9.140625" style="6"/>
    <col min="3335" max="3335" width="7.7109375" style="6" customWidth="1"/>
    <col min="3336" max="3336" width="4.140625" style="6" customWidth="1"/>
    <col min="3337" max="3337" width="40.5703125" style="6" customWidth="1"/>
    <col min="3338" max="3342" width="10.28515625" style="6" customWidth="1"/>
    <col min="3343" max="3343" width="10.42578125" style="6" customWidth="1"/>
    <col min="3344" max="3590" width="9.140625" style="6"/>
    <col min="3591" max="3591" width="7.7109375" style="6" customWidth="1"/>
    <col min="3592" max="3592" width="4.140625" style="6" customWidth="1"/>
    <col min="3593" max="3593" width="40.5703125" style="6" customWidth="1"/>
    <col min="3594" max="3598" width="10.28515625" style="6" customWidth="1"/>
    <col min="3599" max="3599" width="10.42578125" style="6" customWidth="1"/>
    <col min="3600" max="3846" width="9.140625" style="6"/>
    <col min="3847" max="3847" width="7.7109375" style="6" customWidth="1"/>
    <col min="3848" max="3848" width="4.140625" style="6" customWidth="1"/>
    <col min="3849" max="3849" width="40.5703125" style="6" customWidth="1"/>
    <col min="3850" max="3854" width="10.28515625" style="6" customWidth="1"/>
    <col min="3855" max="3855" width="10.42578125" style="6" customWidth="1"/>
    <col min="3856" max="4102" width="9.140625" style="6"/>
    <col min="4103" max="4103" width="7.7109375" style="6" customWidth="1"/>
    <col min="4104" max="4104" width="4.140625" style="6" customWidth="1"/>
    <col min="4105" max="4105" width="40.5703125" style="6" customWidth="1"/>
    <col min="4106" max="4110" width="10.28515625" style="6" customWidth="1"/>
    <col min="4111" max="4111" width="10.42578125" style="6" customWidth="1"/>
    <col min="4112" max="4358" width="9.140625" style="6"/>
    <col min="4359" max="4359" width="7.7109375" style="6" customWidth="1"/>
    <col min="4360" max="4360" width="4.140625" style="6" customWidth="1"/>
    <col min="4361" max="4361" width="40.5703125" style="6" customWidth="1"/>
    <col min="4362" max="4366" width="10.28515625" style="6" customWidth="1"/>
    <col min="4367" max="4367" width="10.42578125" style="6" customWidth="1"/>
    <col min="4368" max="4614" width="9.140625" style="6"/>
    <col min="4615" max="4615" width="7.7109375" style="6" customWidth="1"/>
    <col min="4616" max="4616" width="4.140625" style="6" customWidth="1"/>
    <col min="4617" max="4617" width="40.5703125" style="6" customWidth="1"/>
    <col min="4618" max="4622" width="10.28515625" style="6" customWidth="1"/>
    <col min="4623" max="4623" width="10.42578125" style="6" customWidth="1"/>
    <col min="4624" max="4870" width="9.140625" style="6"/>
    <col min="4871" max="4871" width="7.7109375" style="6" customWidth="1"/>
    <col min="4872" max="4872" width="4.140625" style="6" customWidth="1"/>
    <col min="4873" max="4873" width="40.5703125" style="6" customWidth="1"/>
    <col min="4874" max="4878" width="10.28515625" style="6" customWidth="1"/>
    <col min="4879" max="4879" width="10.42578125" style="6" customWidth="1"/>
    <col min="4880" max="5126" width="9.140625" style="6"/>
    <col min="5127" max="5127" width="7.7109375" style="6" customWidth="1"/>
    <col min="5128" max="5128" width="4.140625" style="6" customWidth="1"/>
    <col min="5129" max="5129" width="40.5703125" style="6" customWidth="1"/>
    <col min="5130" max="5134" width="10.28515625" style="6" customWidth="1"/>
    <col min="5135" max="5135" width="10.42578125" style="6" customWidth="1"/>
    <col min="5136" max="5382" width="9.140625" style="6"/>
    <col min="5383" max="5383" width="7.7109375" style="6" customWidth="1"/>
    <col min="5384" max="5384" width="4.140625" style="6" customWidth="1"/>
    <col min="5385" max="5385" width="40.5703125" style="6" customWidth="1"/>
    <col min="5386" max="5390" width="10.28515625" style="6" customWidth="1"/>
    <col min="5391" max="5391" width="10.42578125" style="6" customWidth="1"/>
    <col min="5392" max="5638" width="9.140625" style="6"/>
    <col min="5639" max="5639" width="7.7109375" style="6" customWidth="1"/>
    <col min="5640" max="5640" width="4.140625" style="6" customWidth="1"/>
    <col min="5641" max="5641" width="40.5703125" style="6" customWidth="1"/>
    <col min="5642" max="5646" width="10.28515625" style="6" customWidth="1"/>
    <col min="5647" max="5647" width="10.42578125" style="6" customWidth="1"/>
    <col min="5648" max="5894" width="9.140625" style="6"/>
    <col min="5895" max="5895" width="7.7109375" style="6" customWidth="1"/>
    <col min="5896" max="5896" width="4.140625" style="6" customWidth="1"/>
    <col min="5897" max="5897" width="40.5703125" style="6" customWidth="1"/>
    <col min="5898" max="5902" width="10.28515625" style="6" customWidth="1"/>
    <col min="5903" max="5903" width="10.42578125" style="6" customWidth="1"/>
    <col min="5904" max="6150" width="9.140625" style="6"/>
    <col min="6151" max="6151" width="7.7109375" style="6" customWidth="1"/>
    <col min="6152" max="6152" width="4.140625" style="6" customWidth="1"/>
    <col min="6153" max="6153" width="40.5703125" style="6" customWidth="1"/>
    <col min="6154" max="6158" width="10.28515625" style="6" customWidth="1"/>
    <col min="6159" max="6159" width="10.42578125" style="6" customWidth="1"/>
    <col min="6160" max="6406" width="9.140625" style="6"/>
    <col min="6407" max="6407" width="7.7109375" style="6" customWidth="1"/>
    <col min="6408" max="6408" width="4.140625" style="6" customWidth="1"/>
    <col min="6409" max="6409" width="40.5703125" style="6" customWidth="1"/>
    <col min="6410" max="6414" width="10.28515625" style="6" customWidth="1"/>
    <col min="6415" max="6415" width="10.42578125" style="6" customWidth="1"/>
    <col min="6416" max="6662" width="9.140625" style="6"/>
    <col min="6663" max="6663" width="7.7109375" style="6" customWidth="1"/>
    <col min="6664" max="6664" width="4.140625" style="6" customWidth="1"/>
    <col min="6665" max="6665" width="40.5703125" style="6" customWidth="1"/>
    <col min="6666" max="6670" width="10.28515625" style="6" customWidth="1"/>
    <col min="6671" max="6671" width="10.42578125" style="6" customWidth="1"/>
    <col min="6672" max="6918" width="9.140625" style="6"/>
    <col min="6919" max="6919" width="7.7109375" style="6" customWidth="1"/>
    <col min="6920" max="6920" width="4.140625" style="6" customWidth="1"/>
    <col min="6921" max="6921" width="40.5703125" style="6" customWidth="1"/>
    <col min="6922" max="6926" width="10.28515625" style="6" customWidth="1"/>
    <col min="6927" max="6927" width="10.42578125" style="6" customWidth="1"/>
    <col min="6928" max="7174" width="9.140625" style="6"/>
    <col min="7175" max="7175" width="7.7109375" style="6" customWidth="1"/>
    <col min="7176" max="7176" width="4.140625" style="6" customWidth="1"/>
    <col min="7177" max="7177" width="40.5703125" style="6" customWidth="1"/>
    <col min="7178" max="7182" width="10.28515625" style="6" customWidth="1"/>
    <col min="7183" max="7183" width="10.42578125" style="6" customWidth="1"/>
    <col min="7184" max="7430" width="9.140625" style="6"/>
    <col min="7431" max="7431" width="7.7109375" style="6" customWidth="1"/>
    <col min="7432" max="7432" width="4.140625" style="6" customWidth="1"/>
    <col min="7433" max="7433" width="40.5703125" style="6" customWidth="1"/>
    <col min="7434" max="7438" width="10.28515625" style="6" customWidth="1"/>
    <col min="7439" max="7439" width="10.42578125" style="6" customWidth="1"/>
    <col min="7440" max="7686" width="9.140625" style="6"/>
    <col min="7687" max="7687" width="7.7109375" style="6" customWidth="1"/>
    <col min="7688" max="7688" width="4.140625" style="6" customWidth="1"/>
    <col min="7689" max="7689" width="40.5703125" style="6" customWidth="1"/>
    <col min="7690" max="7694" width="10.28515625" style="6" customWidth="1"/>
    <col min="7695" max="7695" width="10.42578125" style="6" customWidth="1"/>
    <col min="7696" max="7942" width="9.140625" style="6"/>
    <col min="7943" max="7943" width="7.7109375" style="6" customWidth="1"/>
    <col min="7944" max="7944" width="4.140625" style="6" customWidth="1"/>
    <col min="7945" max="7945" width="40.5703125" style="6" customWidth="1"/>
    <col min="7946" max="7950" width="10.28515625" style="6" customWidth="1"/>
    <col min="7951" max="7951" width="10.42578125" style="6" customWidth="1"/>
    <col min="7952" max="8198" width="9.140625" style="6"/>
    <col min="8199" max="8199" width="7.7109375" style="6" customWidth="1"/>
    <col min="8200" max="8200" width="4.140625" style="6" customWidth="1"/>
    <col min="8201" max="8201" width="40.5703125" style="6" customWidth="1"/>
    <col min="8202" max="8206" width="10.28515625" style="6" customWidth="1"/>
    <col min="8207" max="8207" width="10.42578125" style="6" customWidth="1"/>
    <col min="8208" max="8454" width="9.140625" style="6"/>
    <col min="8455" max="8455" width="7.7109375" style="6" customWidth="1"/>
    <col min="8456" max="8456" width="4.140625" style="6" customWidth="1"/>
    <col min="8457" max="8457" width="40.5703125" style="6" customWidth="1"/>
    <col min="8458" max="8462" width="10.28515625" style="6" customWidth="1"/>
    <col min="8463" max="8463" width="10.42578125" style="6" customWidth="1"/>
    <col min="8464" max="8710" width="9.140625" style="6"/>
    <col min="8711" max="8711" width="7.7109375" style="6" customWidth="1"/>
    <col min="8712" max="8712" width="4.140625" style="6" customWidth="1"/>
    <col min="8713" max="8713" width="40.5703125" style="6" customWidth="1"/>
    <col min="8714" max="8718" width="10.28515625" style="6" customWidth="1"/>
    <col min="8719" max="8719" width="10.42578125" style="6" customWidth="1"/>
    <col min="8720" max="8966" width="9.140625" style="6"/>
    <col min="8967" max="8967" width="7.7109375" style="6" customWidth="1"/>
    <col min="8968" max="8968" width="4.140625" style="6" customWidth="1"/>
    <col min="8969" max="8969" width="40.5703125" style="6" customWidth="1"/>
    <col min="8970" max="8974" width="10.28515625" style="6" customWidth="1"/>
    <col min="8975" max="8975" width="10.42578125" style="6" customWidth="1"/>
    <col min="8976" max="9222" width="9.140625" style="6"/>
    <col min="9223" max="9223" width="7.7109375" style="6" customWidth="1"/>
    <col min="9224" max="9224" width="4.140625" style="6" customWidth="1"/>
    <col min="9225" max="9225" width="40.5703125" style="6" customWidth="1"/>
    <col min="9226" max="9230" width="10.28515625" style="6" customWidth="1"/>
    <col min="9231" max="9231" width="10.42578125" style="6" customWidth="1"/>
    <col min="9232" max="9478" width="9.140625" style="6"/>
    <col min="9479" max="9479" width="7.7109375" style="6" customWidth="1"/>
    <col min="9480" max="9480" width="4.140625" style="6" customWidth="1"/>
    <col min="9481" max="9481" width="40.5703125" style="6" customWidth="1"/>
    <col min="9482" max="9486" width="10.28515625" style="6" customWidth="1"/>
    <col min="9487" max="9487" width="10.42578125" style="6" customWidth="1"/>
    <col min="9488" max="9734" width="9.140625" style="6"/>
    <col min="9735" max="9735" width="7.7109375" style="6" customWidth="1"/>
    <col min="9736" max="9736" width="4.140625" style="6" customWidth="1"/>
    <col min="9737" max="9737" width="40.5703125" style="6" customWidth="1"/>
    <col min="9738" max="9742" width="10.28515625" style="6" customWidth="1"/>
    <col min="9743" max="9743" width="10.42578125" style="6" customWidth="1"/>
    <col min="9744" max="9990" width="9.140625" style="6"/>
    <col min="9991" max="9991" width="7.7109375" style="6" customWidth="1"/>
    <col min="9992" max="9992" width="4.140625" style="6" customWidth="1"/>
    <col min="9993" max="9993" width="40.5703125" style="6" customWidth="1"/>
    <col min="9994" max="9998" width="10.28515625" style="6" customWidth="1"/>
    <col min="9999" max="9999" width="10.42578125" style="6" customWidth="1"/>
    <col min="10000" max="10246" width="9.140625" style="6"/>
    <col min="10247" max="10247" width="7.7109375" style="6" customWidth="1"/>
    <col min="10248" max="10248" width="4.140625" style="6" customWidth="1"/>
    <col min="10249" max="10249" width="40.5703125" style="6" customWidth="1"/>
    <col min="10250" max="10254" width="10.28515625" style="6" customWidth="1"/>
    <col min="10255" max="10255" width="10.42578125" style="6" customWidth="1"/>
    <col min="10256" max="10502" width="9.140625" style="6"/>
    <col min="10503" max="10503" width="7.7109375" style="6" customWidth="1"/>
    <col min="10504" max="10504" width="4.140625" style="6" customWidth="1"/>
    <col min="10505" max="10505" width="40.5703125" style="6" customWidth="1"/>
    <col min="10506" max="10510" width="10.28515625" style="6" customWidth="1"/>
    <col min="10511" max="10511" width="10.42578125" style="6" customWidth="1"/>
    <col min="10512" max="10758" width="9.140625" style="6"/>
    <col min="10759" max="10759" width="7.7109375" style="6" customWidth="1"/>
    <col min="10760" max="10760" width="4.140625" style="6" customWidth="1"/>
    <col min="10761" max="10761" width="40.5703125" style="6" customWidth="1"/>
    <col min="10762" max="10766" width="10.28515625" style="6" customWidth="1"/>
    <col min="10767" max="10767" width="10.42578125" style="6" customWidth="1"/>
    <col min="10768" max="11014" width="9.140625" style="6"/>
    <col min="11015" max="11015" width="7.7109375" style="6" customWidth="1"/>
    <col min="11016" max="11016" width="4.140625" style="6" customWidth="1"/>
    <col min="11017" max="11017" width="40.5703125" style="6" customWidth="1"/>
    <col min="11018" max="11022" width="10.28515625" style="6" customWidth="1"/>
    <col min="11023" max="11023" width="10.42578125" style="6" customWidth="1"/>
    <col min="11024" max="11270" width="9.140625" style="6"/>
    <col min="11271" max="11271" width="7.7109375" style="6" customWidth="1"/>
    <col min="11272" max="11272" width="4.140625" style="6" customWidth="1"/>
    <col min="11273" max="11273" width="40.5703125" style="6" customWidth="1"/>
    <col min="11274" max="11278" width="10.28515625" style="6" customWidth="1"/>
    <col min="11279" max="11279" width="10.42578125" style="6" customWidth="1"/>
    <col min="11280" max="11526" width="9.140625" style="6"/>
    <col min="11527" max="11527" width="7.7109375" style="6" customWidth="1"/>
    <col min="11528" max="11528" width="4.140625" style="6" customWidth="1"/>
    <col min="11529" max="11529" width="40.5703125" style="6" customWidth="1"/>
    <col min="11530" max="11534" width="10.28515625" style="6" customWidth="1"/>
    <col min="11535" max="11535" width="10.42578125" style="6" customWidth="1"/>
    <col min="11536" max="11782" width="9.140625" style="6"/>
    <col min="11783" max="11783" width="7.7109375" style="6" customWidth="1"/>
    <col min="11784" max="11784" width="4.140625" style="6" customWidth="1"/>
    <col min="11785" max="11785" width="40.5703125" style="6" customWidth="1"/>
    <col min="11786" max="11790" width="10.28515625" style="6" customWidth="1"/>
    <col min="11791" max="11791" width="10.42578125" style="6" customWidth="1"/>
    <col min="11792" max="12038" width="9.140625" style="6"/>
    <col min="12039" max="12039" width="7.7109375" style="6" customWidth="1"/>
    <col min="12040" max="12040" width="4.140625" style="6" customWidth="1"/>
    <col min="12041" max="12041" width="40.5703125" style="6" customWidth="1"/>
    <col min="12042" max="12046" width="10.28515625" style="6" customWidth="1"/>
    <col min="12047" max="12047" width="10.42578125" style="6" customWidth="1"/>
    <col min="12048" max="12294" width="9.140625" style="6"/>
    <col min="12295" max="12295" width="7.7109375" style="6" customWidth="1"/>
    <col min="12296" max="12296" width="4.140625" style="6" customWidth="1"/>
    <col min="12297" max="12297" width="40.5703125" style="6" customWidth="1"/>
    <col min="12298" max="12302" width="10.28515625" style="6" customWidth="1"/>
    <col min="12303" max="12303" width="10.42578125" style="6" customWidth="1"/>
    <col min="12304" max="12550" width="9.140625" style="6"/>
    <col min="12551" max="12551" width="7.7109375" style="6" customWidth="1"/>
    <col min="12552" max="12552" width="4.140625" style="6" customWidth="1"/>
    <col min="12553" max="12553" width="40.5703125" style="6" customWidth="1"/>
    <col min="12554" max="12558" width="10.28515625" style="6" customWidth="1"/>
    <col min="12559" max="12559" width="10.42578125" style="6" customWidth="1"/>
    <col min="12560" max="12806" width="9.140625" style="6"/>
    <col min="12807" max="12807" width="7.7109375" style="6" customWidth="1"/>
    <col min="12808" max="12808" width="4.140625" style="6" customWidth="1"/>
    <col min="12809" max="12809" width="40.5703125" style="6" customWidth="1"/>
    <col min="12810" max="12814" width="10.28515625" style="6" customWidth="1"/>
    <col min="12815" max="12815" width="10.42578125" style="6" customWidth="1"/>
    <col min="12816" max="13062" width="9.140625" style="6"/>
    <col min="13063" max="13063" width="7.7109375" style="6" customWidth="1"/>
    <col min="13064" max="13064" width="4.140625" style="6" customWidth="1"/>
    <col min="13065" max="13065" width="40.5703125" style="6" customWidth="1"/>
    <col min="13066" max="13070" width="10.28515625" style="6" customWidth="1"/>
    <col min="13071" max="13071" width="10.42578125" style="6" customWidth="1"/>
    <col min="13072" max="13318" width="9.140625" style="6"/>
    <col min="13319" max="13319" width="7.7109375" style="6" customWidth="1"/>
    <col min="13320" max="13320" width="4.140625" style="6" customWidth="1"/>
    <col min="13321" max="13321" width="40.5703125" style="6" customWidth="1"/>
    <col min="13322" max="13326" width="10.28515625" style="6" customWidth="1"/>
    <col min="13327" max="13327" width="10.42578125" style="6" customWidth="1"/>
    <col min="13328" max="13574" width="9.140625" style="6"/>
    <col min="13575" max="13575" width="7.7109375" style="6" customWidth="1"/>
    <col min="13576" max="13576" width="4.140625" style="6" customWidth="1"/>
    <col min="13577" max="13577" width="40.5703125" style="6" customWidth="1"/>
    <col min="13578" max="13582" width="10.28515625" style="6" customWidth="1"/>
    <col min="13583" max="13583" width="10.42578125" style="6" customWidth="1"/>
    <col min="13584" max="13830" width="9.140625" style="6"/>
    <col min="13831" max="13831" width="7.7109375" style="6" customWidth="1"/>
    <col min="13832" max="13832" width="4.140625" style="6" customWidth="1"/>
    <col min="13833" max="13833" width="40.5703125" style="6" customWidth="1"/>
    <col min="13834" max="13838" width="10.28515625" style="6" customWidth="1"/>
    <col min="13839" max="13839" width="10.42578125" style="6" customWidth="1"/>
    <col min="13840" max="14086" width="9.140625" style="6"/>
    <col min="14087" max="14087" width="7.7109375" style="6" customWidth="1"/>
    <col min="14088" max="14088" width="4.140625" style="6" customWidth="1"/>
    <col min="14089" max="14089" width="40.5703125" style="6" customWidth="1"/>
    <col min="14090" max="14094" width="10.28515625" style="6" customWidth="1"/>
    <col min="14095" max="14095" width="10.42578125" style="6" customWidth="1"/>
    <col min="14096" max="14342" width="9.140625" style="6"/>
    <col min="14343" max="14343" width="7.7109375" style="6" customWidth="1"/>
    <col min="14344" max="14344" width="4.140625" style="6" customWidth="1"/>
    <col min="14345" max="14345" width="40.5703125" style="6" customWidth="1"/>
    <col min="14346" max="14350" width="10.28515625" style="6" customWidth="1"/>
    <col min="14351" max="14351" width="10.42578125" style="6" customWidth="1"/>
    <col min="14352" max="14598" width="9.140625" style="6"/>
    <col min="14599" max="14599" width="7.7109375" style="6" customWidth="1"/>
    <col min="14600" max="14600" width="4.140625" style="6" customWidth="1"/>
    <col min="14601" max="14601" width="40.5703125" style="6" customWidth="1"/>
    <col min="14602" max="14606" width="10.28515625" style="6" customWidth="1"/>
    <col min="14607" max="14607" width="10.42578125" style="6" customWidth="1"/>
    <col min="14608" max="14854" width="9.140625" style="6"/>
    <col min="14855" max="14855" width="7.7109375" style="6" customWidth="1"/>
    <col min="14856" max="14856" width="4.140625" style="6" customWidth="1"/>
    <col min="14857" max="14857" width="40.5703125" style="6" customWidth="1"/>
    <col min="14858" max="14862" width="10.28515625" style="6" customWidth="1"/>
    <col min="14863" max="14863" width="10.42578125" style="6" customWidth="1"/>
    <col min="14864" max="15110" width="9.140625" style="6"/>
    <col min="15111" max="15111" width="7.7109375" style="6" customWidth="1"/>
    <col min="15112" max="15112" width="4.140625" style="6" customWidth="1"/>
    <col min="15113" max="15113" width="40.5703125" style="6" customWidth="1"/>
    <col min="15114" max="15118" width="10.28515625" style="6" customWidth="1"/>
    <col min="15119" max="15119" width="10.42578125" style="6" customWidth="1"/>
    <col min="15120" max="15366" width="9.140625" style="6"/>
    <col min="15367" max="15367" width="7.7109375" style="6" customWidth="1"/>
    <col min="15368" max="15368" width="4.140625" style="6" customWidth="1"/>
    <col min="15369" max="15369" width="40.5703125" style="6" customWidth="1"/>
    <col min="15370" max="15374" width="10.28515625" style="6" customWidth="1"/>
    <col min="15375" max="15375" width="10.42578125" style="6" customWidth="1"/>
    <col min="15376" max="15622" width="9.140625" style="6"/>
    <col min="15623" max="15623" width="7.7109375" style="6" customWidth="1"/>
    <col min="15624" max="15624" width="4.140625" style="6" customWidth="1"/>
    <col min="15625" max="15625" width="40.5703125" style="6" customWidth="1"/>
    <col min="15626" max="15630" width="10.28515625" style="6" customWidth="1"/>
    <col min="15631" max="15631" width="10.42578125" style="6" customWidth="1"/>
    <col min="15632" max="15878" width="9.140625" style="6"/>
    <col min="15879" max="15879" width="7.7109375" style="6" customWidth="1"/>
    <col min="15880" max="15880" width="4.140625" style="6" customWidth="1"/>
    <col min="15881" max="15881" width="40.5703125" style="6" customWidth="1"/>
    <col min="15882" max="15886" width="10.28515625" style="6" customWidth="1"/>
    <col min="15887" max="15887" width="10.42578125" style="6" customWidth="1"/>
    <col min="15888" max="16134" width="9.140625" style="6"/>
    <col min="16135" max="16135" width="7.7109375" style="6" customWidth="1"/>
    <col min="16136" max="16136" width="4.140625" style="6" customWidth="1"/>
    <col min="16137" max="16137" width="40.5703125" style="6" customWidth="1"/>
    <col min="16138" max="16142" width="10.28515625" style="6" customWidth="1"/>
    <col min="16143" max="16143" width="10.42578125" style="6" customWidth="1"/>
    <col min="16144" max="16384" width="9.140625" style="6"/>
  </cols>
  <sheetData>
    <row r="3" spans="2:23" x14ac:dyDescent="0.25">
      <c r="M3" s="7" t="s">
        <v>93</v>
      </c>
    </row>
    <row r="4" spans="2:23" x14ac:dyDescent="0.25">
      <c r="G4" s="7"/>
      <c r="H4" s="7"/>
    </row>
    <row r="7" spans="2:23" ht="15.75" x14ac:dyDescent="0.25">
      <c r="B7" s="8">
        <v>8.0399999999999991</v>
      </c>
      <c r="C7" s="124" t="s">
        <v>90</v>
      </c>
      <c r="D7" s="124"/>
      <c r="E7" s="124"/>
      <c r="F7" s="124"/>
      <c r="G7" s="124"/>
      <c r="H7" s="124"/>
      <c r="I7" s="124"/>
      <c r="J7" s="125"/>
      <c r="K7" s="125"/>
      <c r="L7" s="125"/>
      <c r="M7" s="125"/>
      <c r="N7" s="125"/>
      <c r="O7" s="125"/>
      <c r="P7" s="125"/>
      <c r="Q7" s="125"/>
    </row>
    <row r="8" spans="2:23" ht="15.75" customHeight="1" x14ac:dyDescent="0.25">
      <c r="B8" s="8"/>
      <c r="C8" s="124"/>
      <c r="D8" s="124"/>
      <c r="E8" s="124"/>
      <c r="F8" s="124"/>
      <c r="G8" s="124"/>
      <c r="H8" s="124"/>
      <c r="I8" s="124"/>
      <c r="J8" s="17"/>
      <c r="K8" s="17"/>
    </row>
    <row r="9" spans="2:23" ht="17.25" customHeight="1" x14ac:dyDescent="0.25">
      <c r="C9" s="11"/>
      <c r="D9" s="126" t="s">
        <v>11</v>
      </c>
      <c r="E9" s="126"/>
      <c r="F9" s="58"/>
      <c r="G9" s="74"/>
      <c r="H9" s="74"/>
      <c r="J9" s="85"/>
      <c r="L9" s="85"/>
      <c r="M9" s="85"/>
      <c r="N9" s="85"/>
      <c r="O9" s="85"/>
      <c r="P9" s="85"/>
      <c r="Q9" s="85"/>
      <c r="R9" s="85"/>
      <c r="S9" s="85"/>
      <c r="T9" s="85" t="s">
        <v>54</v>
      </c>
    </row>
    <row r="10" spans="2:23" ht="23.25" customHeight="1" x14ac:dyDescent="0.25">
      <c r="C10" s="127" t="s">
        <v>14</v>
      </c>
      <c r="D10" s="127"/>
      <c r="E10" s="22">
        <v>2006</v>
      </c>
      <c r="F10" s="23">
        <v>2007</v>
      </c>
      <c r="G10" s="23">
        <v>2008</v>
      </c>
      <c r="H10" s="24">
        <v>2009</v>
      </c>
      <c r="I10" s="23">
        <v>2010</v>
      </c>
      <c r="J10" s="23">
        <v>2011</v>
      </c>
      <c r="K10" s="23">
        <v>2012</v>
      </c>
      <c r="L10" s="23">
        <v>2013</v>
      </c>
      <c r="M10" s="23">
        <v>2014</v>
      </c>
      <c r="N10" s="23">
        <v>2015</v>
      </c>
      <c r="O10" s="24">
        <v>2016</v>
      </c>
      <c r="P10" s="24">
        <v>2017</v>
      </c>
      <c r="Q10" s="24">
        <v>2018</v>
      </c>
      <c r="R10" s="24">
        <v>2019</v>
      </c>
      <c r="S10" s="24">
        <v>2020</v>
      </c>
      <c r="T10" s="24">
        <v>2021</v>
      </c>
    </row>
    <row r="11" spans="2:23" ht="12.75" customHeight="1" x14ac:dyDescent="0.25">
      <c r="C11" s="76"/>
      <c r="D11" s="76"/>
      <c r="E11" s="77"/>
      <c r="F11" s="78"/>
      <c r="G11" s="78"/>
      <c r="H11" s="75"/>
      <c r="I11" s="75"/>
      <c r="J11" s="75"/>
      <c r="K11" s="75"/>
      <c r="L11" s="75"/>
      <c r="M11" s="75"/>
      <c r="N11" s="75"/>
      <c r="O11" s="75"/>
      <c r="P11" s="75"/>
      <c r="Q11" s="75"/>
      <c r="R11" s="75"/>
      <c r="S11" s="75"/>
      <c r="T11" s="75"/>
    </row>
    <row r="12" spans="2:23" ht="16.5" customHeight="1" x14ac:dyDescent="0.25">
      <c r="C12" s="130" t="s">
        <v>15</v>
      </c>
      <c r="D12" s="130"/>
      <c r="E12" s="86">
        <f>SUM(E13:E16)</f>
        <v>7.7421520067383565</v>
      </c>
      <c r="F12" s="86">
        <f t="shared" ref="F12:Q12" si="0">SUM(F13:F16)</f>
        <v>7.1764187671421507</v>
      </c>
      <c r="G12" s="86">
        <f t="shared" si="0"/>
        <v>7.3265805545539928</v>
      </c>
      <c r="H12" s="86">
        <f t="shared" si="0"/>
        <v>5.9808173106800906</v>
      </c>
      <c r="I12" s="86">
        <f t="shared" si="0"/>
        <v>4.9594816069134158</v>
      </c>
      <c r="J12" s="86">
        <f t="shared" si="0"/>
        <v>4.7919223283647092</v>
      </c>
      <c r="K12" s="86">
        <f t="shared" si="0"/>
        <v>4.8303891985595726</v>
      </c>
      <c r="L12" s="86">
        <f t="shared" si="0"/>
        <v>4.8859265259485243</v>
      </c>
      <c r="M12" s="86">
        <f t="shared" si="0"/>
        <v>4.8886298346753323</v>
      </c>
      <c r="N12" s="86">
        <f t="shared" si="0"/>
        <v>5.05167219947114</v>
      </c>
      <c r="O12" s="86">
        <f t="shared" si="0"/>
        <v>5.12</v>
      </c>
      <c r="P12" s="86">
        <f t="shared" ref="P12" si="1">SUM(P13:P16)</f>
        <v>5.1037838710635439</v>
      </c>
      <c r="Q12" s="86">
        <f t="shared" si="0"/>
        <v>5.181724698313567</v>
      </c>
      <c r="R12" s="86">
        <f t="shared" ref="R12:S12" si="2">SUM(R13:R16)</f>
        <v>5.4174852867699261</v>
      </c>
      <c r="S12" s="86">
        <f t="shared" si="2"/>
        <v>5.7052248286242628</v>
      </c>
      <c r="T12" s="86">
        <f t="shared" ref="T12" si="3">SUM(T13:T16)</f>
        <v>5.9791092477929402</v>
      </c>
    </row>
    <row r="13" spans="2:23" ht="13.15" customHeight="1" x14ac:dyDescent="0.25">
      <c r="C13" s="80"/>
      <c r="D13" s="52" t="s">
        <v>16</v>
      </c>
      <c r="E13" s="87">
        <f>E47*100</f>
        <v>0.26726794407337906</v>
      </c>
      <c r="F13" s="87">
        <f t="shared" ref="F13:N13" si="4">F47*100</f>
        <v>0.27626300477873666</v>
      </c>
      <c r="G13" s="87">
        <f t="shared" si="4"/>
        <v>0.29245137065486265</v>
      </c>
      <c r="H13" s="87">
        <f t="shared" si="4"/>
        <v>0.34734895743277994</v>
      </c>
      <c r="I13" s="87">
        <f t="shared" si="4"/>
        <v>0.35180682172086208</v>
      </c>
      <c r="J13" s="87">
        <f t="shared" si="4"/>
        <v>0.36037770476835274</v>
      </c>
      <c r="K13" s="87">
        <f t="shared" si="4"/>
        <v>0.35983271268069217</v>
      </c>
      <c r="L13" s="87">
        <f t="shared" si="4"/>
        <v>0.36144411407087879</v>
      </c>
      <c r="M13" s="87">
        <f t="shared" si="4"/>
        <v>0.38103799824605966</v>
      </c>
      <c r="N13" s="87">
        <f t="shared" si="4"/>
        <v>0.37869533888515849</v>
      </c>
      <c r="O13" s="87">
        <v>0.38</v>
      </c>
      <c r="P13" s="87">
        <v>0.39273228713977215</v>
      </c>
      <c r="Q13" s="87">
        <v>0.38042145902649749</v>
      </c>
      <c r="R13" s="87">
        <v>0.38215371128646247</v>
      </c>
      <c r="S13" s="87">
        <v>0.39372989133882719</v>
      </c>
      <c r="T13" s="87">
        <v>0.40778271049738246</v>
      </c>
      <c r="W13" s="87"/>
    </row>
    <row r="14" spans="2:23" ht="13.15" customHeight="1" x14ac:dyDescent="0.25">
      <c r="C14" s="80"/>
      <c r="D14" s="52" t="s">
        <v>17</v>
      </c>
      <c r="E14" s="87">
        <f>E48*100</f>
        <v>0.34440207822210117</v>
      </c>
      <c r="F14" s="87">
        <f t="shared" ref="F14:N14" si="5">F48*100</f>
        <v>0.32630635217854903</v>
      </c>
      <c r="G14" s="87">
        <f t="shared" si="5"/>
        <v>0.2364537006491865</v>
      </c>
      <c r="H14" s="87">
        <f t="shared" si="5"/>
        <v>0.24245529721855455</v>
      </c>
      <c r="I14" s="87">
        <f t="shared" si="5"/>
        <v>0.22398824242929766</v>
      </c>
      <c r="J14" s="87">
        <f t="shared" si="5"/>
        <v>0.21610665903257367</v>
      </c>
      <c r="K14" s="87">
        <f t="shared" si="5"/>
        <v>0.2310880374990176</v>
      </c>
      <c r="L14" s="87">
        <f t="shared" si="5"/>
        <v>0.22742373850146042</v>
      </c>
      <c r="M14" s="87">
        <f t="shared" si="5"/>
        <v>0.20743591652628732</v>
      </c>
      <c r="N14" s="87">
        <f t="shared" si="5"/>
        <v>0.21927825744296495</v>
      </c>
      <c r="O14" s="87">
        <v>0.22</v>
      </c>
      <c r="P14" s="87">
        <v>0.21960851173338838</v>
      </c>
      <c r="Q14" s="87">
        <v>0.22204241163546329</v>
      </c>
      <c r="R14" s="87">
        <v>0.23199849752455712</v>
      </c>
      <c r="S14" s="87">
        <v>0.25453813196829134</v>
      </c>
      <c r="T14" s="87">
        <v>0.26108887200080216</v>
      </c>
    </row>
    <row r="15" spans="2:23" ht="13.15" customHeight="1" x14ac:dyDescent="0.25">
      <c r="C15" s="80"/>
      <c r="D15" s="52" t="s">
        <v>81</v>
      </c>
      <c r="E15" s="87">
        <f>E49*100</f>
        <v>0.78787717771497856</v>
      </c>
      <c r="F15" s="87">
        <f t="shared" ref="F15:N15" si="6">F49*100</f>
        <v>0.79532249199559291</v>
      </c>
      <c r="G15" s="87">
        <f t="shared" si="6"/>
        <v>0.89424778648104519</v>
      </c>
      <c r="H15" s="87">
        <f t="shared" si="6"/>
        <v>0.89237653961922303</v>
      </c>
      <c r="I15" s="87">
        <f t="shared" si="6"/>
        <v>0.82346725967745604</v>
      </c>
      <c r="J15" s="87">
        <f t="shared" si="6"/>
        <v>0.7983983706070098</v>
      </c>
      <c r="K15" s="87">
        <f t="shared" si="6"/>
        <v>0.81915293906812925</v>
      </c>
      <c r="L15" s="87">
        <f t="shared" si="6"/>
        <v>0.83177819329207947</v>
      </c>
      <c r="M15" s="87">
        <f t="shared" si="6"/>
        <v>0.8368711461819538</v>
      </c>
      <c r="N15" s="87">
        <f t="shared" si="6"/>
        <v>0.83109733357351034</v>
      </c>
      <c r="O15" s="87">
        <v>0.87</v>
      </c>
      <c r="P15" s="87">
        <v>0.86412764357196514</v>
      </c>
      <c r="Q15" s="87">
        <v>0.89120263848340331</v>
      </c>
      <c r="R15" s="87">
        <v>0.90052129820666227</v>
      </c>
      <c r="S15" s="87">
        <v>0.88417621947682723</v>
      </c>
      <c r="T15" s="87">
        <v>0.95203069016241182</v>
      </c>
    </row>
    <row r="16" spans="2:23" ht="13.15" customHeight="1" x14ac:dyDescent="0.25">
      <c r="C16" s="80"/>
      <c r="D16" s="62" t="s">
        <v>19</v>
      </c>
      <c r="E16" s="87">
        <f>E50*100</f>
        <v>6.3426048067278975</v>
      </c>
      <c r="F16" s="87">
        <f t="shared" ref="F16:N16" si="7">F50*100</f>
        <v>5.7785269181892724</v>
      </c>
      <c r="G16" s="87">
        <f t="shared" si="7"/>
        <v>5.9034276967688983</v>
      </c>
      <c r="H16" s="87">
        <f t="shared" si="7"/>
        <v>4.4986365164095332</v>
      </c>
      <c r="I16" s="87">
        <f t="shared" si="7"/>
        <v>3.5602192830858006</v>
      </c>
      <c r="J16" s="87">
        <f t="shared" si="7"/>
        <v>3.417039593956773</v>
      </c>
      <c r="K16" s="87">
        <f t="shared" si="7"/>
        <v>3.4203155093117341</v>
      </c>
      <c r="L16" s="87">
        <f t="shared" si="7"/>
        <v>3.4652804800841057</v>
      </c>
      <c r="M16" s="87">
        <f t="shared" si="7"/>
        <v>3.4632847737210315</v>
      </c>
      <c r="N16" s="87">
        <f t="shared" si="7"/>
        <v>3.6226012695695058</v>
      </c>
      <c r="O16" s="87">
        <v>3.65</v>
      </c>
      <c r="P16" s="87">
        <v>3.6273154286184184</v>
      </c>
      <c r="Q16" s="87">
        <v>3.6880581891682027</v>
      </c>
      <c r="R16" s="87">
        <v>3.9028117797522439</v>
      </c>
      <c r="S16" s="87">
        <v>4.1727805858403171</v>
      </c>
      <c r="T16" s="87">
        <v>4.3582069751323438</v>
      </c>
    </row>
    <row r="17" spans="3:20" ht="13.15" customHeight="1" x14ac:dyDescent="0.25">
      <c r="C17" s="80"/>
      <c r="D17" s="62"/>
      <c r="E17" s="87"/>
      <c r="F17" s="87"/>
      <c r="G17" s="87"/>
      <c r="H17" s="87"/>
      <c r="I17" s="87"/>
      <c r="J17" s="87"/>
      <c r="K17" s="87"/>
      <c r="L17" s="87"/>
      <c r="M17" s="87"/>
      <c r="N17" s="87"/>
      <c r="O17" s="87"/>
      <c r="P17" s="87"/>
      <c r="Q17" s="87"/>
      <c r="R17" s="87"/>
      <c r="S17" s="87"/>
      <c r="T17" s="87"/>
    </row>
    <row r="18" spans="3:20" ht="13.15" customHeight="1" x14ac:dyDescent="0.25">
      <c r="C18" s="129" t="s">
        <v>20</v>
      </c>
      <c r="D18" s="129"/>
      <c r="E18" s="86">
        <f t="shared" ref="E18:M18" si="8">E51*100</f>
        <v>88.23109266192057</v>
      </c>
      <c r="F18" s="86">
        <f t="shared" si="8"/>
        <v>90.079130324641909</v>
      </c>
      <c r="G18" s="86">
        <f t="shared" si="8"/>
        <v>90.024912222739033</v>
      </c>
      <c r="H18" s="86">
        <f t="shared" si="8"/>
        <v>89.82057665822164</v>
      </c>
      <c r="I18" s="86">
        <f t="shared" si="8"/>
        <v>90.396808980565581</v>
      </c>
      <c r="J18" s="86">
        <f t="shared" si="8"/>
        <v>90.24853072813751</v>
      </c>
      <c r="K18" s="86">
        <f t="shared" si="8"/>
        <v>90.735827811061071</v>
      </c>
      <c r="L18" s="86">
        <f t="shared" si="8"/>
        <v>90.700627638303956</v>
      </c>
      <c r="M18" s="86">
        <f t="shared" si="8"/>
        <v>90.129754773287374</v>
      </c>
      <c r="N18" s="86">
        <f>SUM(N19:N32)</f>
        <v>89.7704310218746</v>
      </c>
      <c r="O18" s="86">
        <f t="shared" ref="O18:Q18" si="9">SUM(O19:O32)</f>
        <v>89.320000000000022</v>
      </c>
      <c r="P18" s="86">
        <f t="shared" ref="P18" si="10">SUM(P19:P32)</f>
        <v>89.424366501107897</v>
      </c>
      <c r="Q18" s="86">
        <f t="shared" si="9"/>
        <v>88.765170003318744</v>
      </c>
      <c r="R18" s="86">
        <f t="shared" ref="R18:S18" si="11">SUM(R19:R32)</f>
        <v>88.870200642712831</v>
      </c>
      <c r="S18" s="86">
        <f t="shared" si="11"/>
        <v>89.392498743726563</v>
      </c>
      <c r="T18" s="86">
        <f t="shared" ref="T18" si="12">SUM(T19:T32)</f>
        <v>88.013059297756399</v>
      </c>
    </row>
    <row r="19" spans="3:20" ht="13.15" customHeight="1" x14ac:dyDescent="0.25">
      <c r="C19" s="80"/>
      <c r="D19" s="62" t="s">
        <v>21</v>
      </c>
      <c r="E19" s="87">
        <f t="shared" ref="E19:E32" si="13">E52*100</f>
        <v>1.2477888595620887</v>
      </c>
      <c r="F19" s="87">
        <f t="shared" ref="F19:N19" si="14">F52*100</f>
        <v>1.3108488199600752</v>
      </c>
      <c r="G19" s="87">
        <f t="shared" si="14"/>
        <v>1.3537050610967554</v>
      </c>
      <c r="H19" s="87">
        <f t="shared" si="14"/>
        <v>1.4824830572690324</v>
      </c>
      <c r="I19" s="87">
        <f t="shared" si="14"/>
        <v>1.5125888457885912</v>
      </c>
      <c r="J19" s="87">
        <f t="shared" si="14"/>
        <v>1.5004223189295645</v>
      </c>
      <c r="K19" s="87">
        <f t="shared" si="14"/>
        <v>1.4659448747857113</v>
      </c>
      <c r="L19" s="87">
        <f t="shared" si="14"/>
        <v>1.4673091937954301</v>
      </c>
      <c r="M19" s="87">
        <f t="shared" si="14"/>
        <v>1.4509951841620099</v>
      </c>
      <c r="N19" s="87">
        <f t="shared" si="14"/>
        <v>1.453952110890155</v>
      </c>
      <c r="O19" s="87">
        <v>1.45</v>
      </c>
      <c r="P19" s="87">
        <v>1.438818603099683</v>
      </c>
      <c r="Q19" s="87">
        <v>1.3977644333607822</v>
      </c>
      <c r="R19" s="87">
        <v>1.4394546612397159</v>
      </c>
      <c r="S19" s="87">
        <v>1.4552847695025417</v>
      </c>
      <c r="T19" s="87">
        <v>1.4334198337542692</v>
      </c>
    </row>
    <row r="20" spans="3:20" ht="13.15" customHeight="1" x14ac:dyDescent="0.25">
      <c r="C20" s="80"/>
      <c r="D20" s="62" t="s">
        <v>22</v>
      </c>
      <c r="E20" s="87">
        <f t="shared" si="13"/>
        <v>0.94630436374881521</v>
      </c>
      <c r="F20" s="87">
        <f t="shared" ref="F20:N20" si="15">F53*100</f>
        <v>0.95840923223247643</v>
      </c>
      <c r="G20" s="87">
        <f t="shared" si="15"/>
        <v>0.96515369435494147</v>
      </c>
      <c r="H20" s="87">
        <f t="shared" si="15"/>
        <v>1.103832424800449</v>
      </c>
      <c r="I20" s="87">
        <f t="shared" si="15"/>
        <v>1.0909696702159493</v>
      </c>
      <c r="J20" s="87">
        <f t="shared" si="15"/>
        <v>1.0541852651232417</v>
      </c>
      <c r="K20" s="87">
        <f t="shared" si="15"/>
        <v>1.0537779227588937</v>
      </c>
      <c r="L20" s="87">
        <f t="shared" si="15"/>
        <v>1.0284559993946321</v>
      </c>
      <c r="M20" s="87">
        <f t="shared" si="15"/>
        <v>1.0365803297116025</v>
      </c>
      <c r="N20" s="87">
        <f t="shared" si="15"/>
        <v>0.87911017873821518</v>
      </c>
      <c r="O20" s="87">
        <v>0.9</v>
      </c>
      <c r="P20" s="87">
        <v>0.90366192867000605</v>
      </c>
      <c r="Q20" s="87">
        <v>0.9109247885893379</v>
      </c>
      <c r="R20" s="87">
        <v>0.90134422287653226</v>
      </c>
      <c r="S20" s="87">
        <v>0.90286908269445487</v>
      </c>
      <c r="T20" s="87">
        <v>0.87619714061452547</v>
      </c>
    </row>
    <row r="21" spans="3:20" ht="13.15" customHeight="1" x14ac:dyDescent="0.25">
      <c r="C21" s="80"/>
      <c r="D21" s="62" t="s">
        <v>23</v>
      </c>
      <c r="E21" s="87">
        <f t="shared" si="13"/>
        <v>7.0281058390471145</v>
      </c>
      <c r="F21" s="87">
        <f t="shared" ref="F21:N21" si="16">F54*100</f>
        <v>6.5649263568612088</v>
      </c>
      <c r="G21" s="87">
        <f t="shared" si="16"/>
        <v>6.8153556160846547</v>
      </c>
      <c r="H21" s="87">
        <f t="shared" si="16"/>
        <v>6.500534148883057</v>
      </c>
      <c r="I21" s="87">
        <f t="shared" si="16"/>
        <v>6.1265966261724074</v>
      </c>
      <c r="J21" s="87">
        <f t="shared" si="16"/>
        <v>6.1710849580043856</v>
      </c>
      <c r="K21" s="87">
        <f t="shared" si="16"/>
        <v>6.1774869598046758</v>
      </c>
      <c r="L21" s="87">
        <f t="shared" si="16"/>
        <v>6.1907365944406196</v>
      </c>
      <c r="M21" s="87">
        <f t="shared" si="16"/>
        <v>6.1608654410145682</v>
      </c>
      <c r="N21" s="87">
        <f t="shared" si="16"/>
        <v>6.1010933071110873</v>
      </c>
      <c r="O21" s="87">
        <v>6.23</v>
      </c>
      <c r="P21" s="87">
        <v>6.250347998394358</v>
      </c>
      <c r="Q21" s="87">
        <v>6.3213862173001818</v>
      </c>
      <c r="R21" s="87">
        <v>6.4411861707201092</v>
      </c>
      <c r="S21" s="87">
        <v>6.6674590019507072</v>
      </c>
      <c r="T21" s="87">
        <v>6.5580028325982918</v>
      </c>
    </row>
    <row r="22" spans="3:20" ht="13.15" customHeight="1" x14ac:dyDescent="0.25">
      <c r="C22" s="80"/>
      <c r="D22" s="62" t="s">
        <v>24</v>
      </c>
      <c r="E22" s="87">
        <f t="shared" si="13"/>
        <v>3.5218700874246798</v>
      </c>
      <c r="F22" s="87">
        <f t="shared" ref="F22:N22" si="17">F55*100</f>
        <v>3.4377185008067994</v>
      </c>
      <c r="G22" s="87">
        <f t="shared" si="17"/>
        <v>3.4440194962672659</v>
      </c>
      <c r="H22" s="87">
        <f t="shared" si="17"/>
        <v>3.435679493801</v>
      </c>
      <c r="I22" s="87">
        <f t="shared" si="17"/>
        <v>3.4813630887366234</v>
      </c>
      <c r="J22" s="87">
        <f t="shared" si="17"/>
        <v>3.4803379755070121</v>
      </c>
      <c r="K22" s="87">
        <f t="shared" si="17"/>
        <v>3.498936864925887</v>
      </c>
      <c r="L22" s="87">
        <f t="shared" si="17"/>
        <v>3.5342714970228459</v>
      </c>
      <c r="M22" s="87">
        <f t="shared" si="17"/>
        <v>3.5557444223658021</v>
      </c>
      <c r="N22" s="87">
        <f t="shared" si="17"/>
        <v>3.5122462108882897</v>
      </c>
      <c r="O22" s="87">
        <v>3.47</v>
      </c>
      <c r="P22" s="87">
        <v>3.4381766442778066</v>
      </c>
      <c r="Q22" s="87">
        <v>3.4116293245150127</v>
      </c>
      <c r="R22" s="87">
        <v>3.4102963622027707</v>
      </c>
      <c r="S22" s="87">
        <v>2.1763895121959553</v>
      </c>
      <c r="T22" s="87">
        <v>1.8714843239348904</v>
      </c>
    </row>
    <row r="23" spans="3:20" ht="13.15" customHeight="1" x14ac:dyDescent="0.25">
      <c r="C23" s="80"/>
      <c r="D23" s="62" t="s">
        <v>25</v>
      </c>
      <c r="E23" s="87">
        <f t="shared" si="13"/>
        <v>4.3249432594011115</v>
      </c>
      <c r="F23" s="87">
        <f t="shared" ref="F23:N23" si="18">F56*100</f>
        <v>4.5077959924030298</v>
      </c>
      <c r="G23" s="87">
        <f t="shared" si="18"/>
        <v>4.555270995349515</v>
      </c>
      <c r="H23" s="87">
        <f t="shared" si="18"/>
        <v>4.4135189628654272</v>
      </c>
      <c r="I23" s="87">
        <f t="shared" si="18"/>
        <v>4.83582138976975</v>
      </c>
      <c r="J23" s="87">
        <f t="shared" si="18"/>
        <v>5.0583629025179446</v>
      </c>
      <c r="K23" s="87">
        <f t="shared" si="18"/>
        <v>5.1563048374698486</v>
      </c>
      <c r="L23" s="87">
        <f t="shared" si="18"/>
        <v>5.1925489821806003</v>
      </c>
      <c r="M23" s="87">
        <f t="shared" si="18"/>
        <v>5.25895309073407</v>
      </c>
      <c r="N23" s="87">
        <f t="shared" si="18"/>
        <v>5.1551230058461526</v>
      </c>
      <c r="O23" s="87">
        <v>5.03</v>
      </c>
      <c r="P23" s="87">
        <v>5.1216320123636789</v>
      </c>
      <c r="Q23" s="87">
        <v>5.3910476259387261</v>
      </c>
      <c r="R23" s="87">
        <v>5.5419353800130882</v>
      </c>
      <c r="S23" s="87">
        <v>2.8492317769931654</v>
      </c>
      <c r="T23" s="87">
        <v>2.3663103527565768</v>
      </c>
    </row>
    <row r="24" spans="3:20" ht="13.15" customHeight="1" x14ac:dyDescent="0.25">
      <c r="C24" s="80"/>
      <c r="D24" s="62" t="s">
        <v>26</v>
      </c>
      <c r="E24" s="87">
        <f t="shared" si="13"/>
        <v>2.6532646253486591</v>
      </c>
      <c r="F24" s="87">
        <f t="shared" ref="F24:N24" si="19">F57*100</f>
        <v>2.6621529004800886</v>
      </c>
      <c r="G24" s="87">
        <f t="shared" si="19"/>
        <v>2.7015580889792492</v>
      </c>
      <c r="H24" s="87">
        <f t="shared" si="19"/>
        <v>3.0085946427016061</v>
      </c>
      <c r="I24" s="87">
        <f t="shared" si="19"/>
        <v>2.9604428795137254</v>
      </c>
      <c r="J24" s="87">
        <f t="shared" si="19"/>
        <v>2.9242047574195724</v>
      </c>
      <c r="K24" s="87">
        <f t="shared" si="19"/>
        <v>2.9344016297867039</v>
      </c>
      <c r="L24" s="87">
        <f t="shared" si="19"/>
        <v>2.8758653977774187</v>
      </c>
      <c r="M24" s="87">
        <f t="shared" si="19"/>
        <v>2.7874577128418925</v>
      </c>
      <c r="N24" s="87">
        <f t="shared" si="19"/>
        <v>2.7857883878973615</v>
      </c>
      <c r="O24" s="87">
        <v>2.77</v>
      </c>
      <c r="P24" s="87">
        <v>2.7369037342020737</v>
      </c>
      <c r="Q24" s="87">
        <v>2.6192729117426001</v>
      </c>
      <c r="R24" s="87">
        <v>2.6477879339008319</v>
      </c>
      <c r="S24" s="87">
        <v>2.7481973151025008</v>
      </c>
      <c r="T24" s="87">
        <v>2.7582128036169573</v>
      </c>
    </row>
    <row r="25" spans="3:20" ht="13.15" customHeight="1" x14ac:dyDescent="0.25">
      <c r="C25" s="80"/>
      <c r="D25" s="62" t="s">
        <v>27</v>
      </c>
      <c r="E25" s="87">
        <f t="shared" si="13"/>
        <v>36.188820897218477</v>
      </c>
      <c r="F25" s="87">
        <f t="shared" ref="F25:N25" si="20">F58*100</f>
        <v>37.343623056402073</v>
      </c>
      <c r="G25" s="87">
        <f t="shared" si="20"/>
        <v>36.247686931973909</v>
      </c>
      <c r="H25" s="87">
        <f t="shared" si="20"/>
        <v>33.556645104018813</v>
      </c>
      <c r="I25" s="87">
        <f t="shared" si="20"/>
        <v>33.30989364318345</v>
      </c>
      <c r="J25" s="87">
        <f t="shared" si="20"/>
        <v>33.118332795069549</v>
      </c>
      <c r="K25" s="87">
        <f t="shared" si="20"/>
        <v>33.20555231611921</v>
      </c>
      <c r="L25" s="87">
        <f t="shared" si="20"/>
        <v>32.916362120616526</v>
      </c>
      <c r="M25" s="87">
        <f t="shared" si="20"/>
        <v>32.374046515446445</v>
      </c>
      <c r="N25" s="87">
        <f t="shared" si="20"/>
        <v>32.213617930872772</v>
      </c>
      <c r="O25" s="87">
        <v>31.66</v>
      </c>
      <c r="P25" s="87">
        <v>31.40548423578598</v>
      </c>
      <c r="Q25" s="87">
        <v>30.856250440088591</v>
      </c>
      <c r="R25" s="87">
        <v>30.439205522081814</v>
      </c>
      <c r="S25" s="87">
        <v>32.370225714160604</v>
      </c>
      <c r="T25" s="87">
        <v>31.421712157046755</v>
      </c>
    </row>
    <row r="26" spans="3:20" ht="13.15" customHeight="1" x14ac:dyDescent="0.25">
      <c r="C26" s="80"/>
      <c r="D26" s="62" t="s">
        <v>28</v>
      </c>
      <c r="E26" s="87">
        <f t="shared" si="13"/>
        <v>8.2015619047281518</v>
      </c>
      <c r="F26" s="87">
        <f t="shared" ref="F26:N26" si="21">F59*100</f>
        <v>8.5547226715136997</v>
      </c>
      <c r="G26" s="87">
        <f t="shared" si="21"/>
        <v>8.6058297622864917</v>
      </c>
      <c r="H26" s="87">
        <f t="shared" si="21"/>
        <v>9.113961796655552</v>
      </c>
      <c r="I26" s="87">
        <f t="shared" si="21"/>
        <v>9.1979248302913064</v>
      </c>
      <c r="J26" s="87">
        <f t="shared" si="21"/>
        <v>9.0387796503473492</v>
      </c>
      <c r="K26" s="87">
        <f t="shared" si="21"/>
        <v>8.977273708331067</v>
      </c>
      <c r="L26" s="87">
        <f t="shared" si="21"/>
        <v>8.9219188715035997</v>
      </c>
      <c r="M26" s="87">
        <f t="shared" si="21"/>
        <v>8.7880680888247014</v>
      </c>
      <c r="N26" s="87">
        <f t="shared" si="21"/>
        <v>8.7275901423234803</v>
      </c>
      <c r="O26" s="87">
        <v>8.73</v>
      </c>
      <c r="P26" s="87">
        <v>8.6607782751585241</v>
      </c>
      <c r="Q26" s="87">
        <v>8.4805559952685758</v>
      </c>
      <c r="R26" s="87">
        <v>8.3657641124509041</v>
      </c>
      <c r="S26" s="87">
        <v>8.5739307261631392</v>
      </c>
      <c r="T26" s="87">
        <v>8.2501825152786861</v>
      </c>
    </row>
    <row r="27" spans="3:20" ht="13.15" customHeight="1" x14ac:dyDescent="0.25">
      <c r="C27" s="80"/>
      <c r="D27" s="62" t="s">
        <v>29</v>
      </c>
      <c r="E27" s="87">
        <f t="shared" si="13"/>
        <v>9.9371615923835304</v>
      </c>
      <c r="F27" s="87">
        <f t="shared" ref="F27:N27" si="22">F60*100</f>
        <v>10.58596635716297</v>
      </c>
      <c r="G27" s="87">
        <f t="shared" si="22"/>
        <v>10.613636459266989</v>
      </c>
      <c r="H27" s="87">
        <f t="shared" si="22"/>
        <v>11.646721099275748</v>
      </c>
      <c r="I27" s="87">
        <f t="shared" si="22"/>
        <v>12.140661986468222</v>
      </c>
      <c r="J27" s="87">
        <f t="shared" si="22"/>
        <v>12.240950611128246</v>
      </c>
      <c r="K27" s="87">
        <f t="shared" si="22"/>
        <v>12.403704586828837</v>
      </c>
      <c r="L27" s="87">
        <f t="shared" si="22"/>
        <v>12.570003038077937</v>
      </c>
      <c r="M27" s="87">
        <f t="shared" si="22"/>
        <v>12.754691094154595</v>
      </c>
      <c r="N27" s="87">
        <f t="shared" si="22"/>
        <v>12.929421949723075</v>
      </c>
      <c r="O27" s="87">
        <v>12.95</v>
      </c>
      <c r="P27" s="87">
        <v>13.070058262852219</v>
      </c>
      <c r="Q27" s="87">
        <v>12.978113032189134</v>
      </c>
      <c r="R27" s="87">
        <v>12.889266854584855</v>
      </c>
      <c r="S27" s="87">
        <v>14.403321271120895</v>
      </c>
      <c r="T27" s="87">
        <v>14.574364801077721</v>
      </c>
    </row>
    <row r="28" spans="3:20" ht="13.15" customHeight="1" x14ac:dyDescent="0.25">
      <c r="C28" s="80"/>
      <c r="D28" s="62" t="s">
        <v>30</v>
      </c>
      <c r="E28" s="87">
        <f t="shared" si="13"/>
        <v>2.2471361244699843</v>
      </c>
      <c r="F28" s="87">
        <f t="shared" ref="F28:N28" si="23">F61*100</f>
        <v>2.3142366112526158</v>
      </c>
      <c r="G28" s="87">
        <f t="shared" si="23"/>
        <v>2.2992738978289866</v>
      </c>
      <c r="H28" s="87">
        <f t="shared" si="23"/>
        <v>2.3449316246141367</v>
      </c>
      <c r="I28" s="87">
        <f t="shared" si="23"/>
        <v>2.3656051088370313</v>
      </c>
      <c r="J28" s="87">
        <f t="shared" si="23"/>
        <v>2.3782230458342539</v>
      </c>
      <c r="K28" s="87">
        <f t="shared" si="23"/>
        <v>2.4819141160689084</v>
      </c>
      <c r="L28" s="87">
        <f t="shared" si="23"/>
        <v>2.4663779652012243</v>
      </c>
      <c r="M28" s="87">
        <f t="shared" si="23"/>
        <v>2.492218620377936</v>
      </c>
      <c r="N28" s="87">
        <f t="shared" si="23"/>
        <v>2.5081280084233764</v>
      </c>
      <c r="O28" s="87">
        <v>2.5099999999999998</v>
      </c>
      <c r="P28" s="87">
        <v>2.5396388953180535</v>
      </c>
      <c r="Q28" s="87">
        <v>2.5309627251036928</v>
      </c>
      <c r="R28" s="87">
        <v>2.5376985713788729</v>
      </c>
      <c r="S28" s="87">
        <v>2.4719245774096152</v>
      </c>
      <c r="T28" s="87">
        <v>2.4981982000691692</v>
      </c>
    </row>
    <row r="29" spans="3:20" ht="13.15" customHeight="1" x14ac:dyDescent="0.25">
      <c r="C29" s="80"/>
      <c r="D29" s="62" t="s">
        <v>31</v>
      </c>
      <c r="E29" s="87">
        <f t="shared" si="13"/>
        <v>4.7095916457163831</v>
      </c>
      <c r="F29" s="87">
        <f t="shared" ref="F29:N29" si="24">F62*100</f>
        <v>4.6823680005615067</v>
      </c>
      <c r="G29" s="87">
        <f t="shared" si="24"/>
        <v>5.0752455606885203</v>
      </c>
      <c r="H29" s="87">
        <f t="shared" si="24"/>
        <v>5.2539583062748232</v>
      </c>
      <c r="I29" s="87">
        <f t="shared" si="24"/>
        <v>5.2324222073919451</v>
      </c>
      <c r="J29" s="87">
        <f t="shared" si="24"/>
        <v>5.1818828074244827</v>
      </c>
      <c r="K29" s="87">
        <f t="shared" si="24"/>
        <v>5.2426700601309957</v>
      </c>
      <c r="L29" s="87">
        <f t="shared" si="24"/>
        <v>5.3011470697166692</v>
      </c>
      <c r="M29" s="87">
        <f t="shared" si="24"/>
        <v>5.172719050224182</v>
      </c>
      <c r="N29" s="87">
        <f t="shared" si="24"/>
        <v>5.1586030655230246</v>
      </c>
      <c r="O29" s="87">
        <v>5.13</v>
      </c>
      <c r="P29" s="87">
        <v>5.1443148247801602</v>
      </c>
      <c r="Q29" s="87">
        <v>5.1014159496355331</v>
      </c>
      <c r="R29" s="87">
        <v>5.2554873887718312</v>
      </c>
      <c r="S29" s="87">
        <v>5.7470156396621759</v>
      </c>
      <c r="T29" s="87">
        <v>5.82760067956551</v>
      </c>
    </row>
    <row r="30" spans="3:20" ht="13.15" customHeight="1" x14ac:dyDescent="0.25">
      <c r="C30" s="80"/>
      <c r="D30" s="62" t="s">
        <v>32</v>
      </c>
      <c r="E30" s="87">
        <f t="shared" si="13"/>
        <v>1.9472785654597873</v>
      </c>
      <c r="F30" s="87">
        <f t="shared" ref="F30:N30" si="25">F63*100</f>
        <v>1.9719687774614894</v>
      </c>
      <c r="G30" s="87">
        <f t="shared" si="25"/>
        <v>2.1285879604938529</v>
      </c>
      <c r="H30" s="87">
        <f t="shared" si="25"/>
        <v>2.3139485900298746</v>
      </c>
      <c r="I30" s="87">
        <f t="shared" si="25"/>
        <v>2.3226945570141666</v>
      </c>
      <c r="J30" s="87">
        <f t="shared" si="25"/>
        <v>2.2774989770186096</v>
      </c>
      <c r="K30" s="87">
        <f t="shared" si="25"/>
        <v>2.2687605359957113</v>
      </c>
      <c r="L30" s="87">
        <f t="shared" si="25"/>
        <v>2.28136703362981</v>
      </c>
      <c r="M30" s="87">
        <f t="shared" si="25"/>
        <v>2.2406243080150579</v>
      </c>
      <c r="N30" s="87">
        <f t="shared" si="25"/>
        <v>2.2622398788630891</v>
      </c>
      <c r="O30" s="87">
        <v>2.31</v>
      </c>
      <c r="P30" s="87">
        <v>2.3343689674588091</v>
      </c>
      <c r="Q30" s="87">
        <v>2.3312847441089093</v>
      </c>
      <c r="R30" s="87">
        <v>2.4163124465210526</v>
      </c>
      <c r="S30" s="87">
        <v>2.5377334754496461</v>
      </c>
      <c r="T30" s="87">
        <v>2.5864414736674606</v>
      </c>
    </row>
    <row r="31" spans="3:20" ht="13.15" customHeight="1" x14ac:dyDescent="0.25">
      <c r="C31" s="80"/>
      <c r="D31" s="50" t="s">
        <v>80</v>
      </c>
      <c r="E31" s="87">
        <f t="shared" si="13"/>
        <v>2.6488963361604947</v>
      </c>
      <c r="F31" s="87">
        <f t="shared" ref="F31:N31" si="26">F64*100</f>
        <v>2.6202114013734943</v>
      </c>
      <c r="G31" s="87">
        <f t="shared" si="26"/>
        <v>2.8150678668997857</v>
      </c>
      <c r="H31" s="87">
        <f t="shared" si="26"/>
        <v>3.0347637093686983</v>
      </c>
      <c r="I31" s="87">
        <f t="shared" si="26"/>
        <v>3.1394543250873865</v>
      </c>
      <c r="J31" s="87">
        <f t="shared" si="26"/>
        <v>3.1555248875374571</v>
      </c>
      <c r="K31" s="87">
        <f t="shared" si="26"/>
        <v>3.1491400871740578</v>
      </c>
      <c r="L31" s="87">
        <f t="shared" si="26"/>
        <v>3.2377365577769415</v>
      </c>
      <c r="M31" s="87">
        <f t="shared" si="26"/>
        <v>3.2814345011976185</v>
      </c>
      <c r="N31" s="87">
        <f t="shared" si="26"/>
        <v>3.3270052232429523</v>
      </c>
      <c r="O31" s="87">
        <v>3.42</v>
      </c>
      <c r="P31" s="87">
        <v>3.5450477355343799</v>
      </c>
      <c r="Q31" s="87">
        <v>3.5950767093201179</v>
      </c>
      <c r="R31" s="87">
        <v>3.6298013562720355</v>
      </c>
      <c r="S31" s="87">
        <v>4.1061781779173812</v>
      </c>
      <c r="T31" s="87">
        <v>4.6502142298329865</v>
      </c>
    </row>
    <row r="32" spans="3:20" ht="13.15" customHeight="1" x14ac:dyDescent="0.25">
      <c r="C32" s="80"/>
      <c r="D32" s="62" t="s">
        <v>34</v>
      </c>
      <c r="E32" s="87">
        <f t="shared" si="13"/>
        <v>2.6283685612512961</v>
      </c>
      <c r="F32" s="87">
        <f t="shared" ref="F32:N32" si="27">F65*100</f>
        <v>2.564181646170379</v>
      </c>
      <c r="G32" s="87">
        <f t="shared" si="27"/>
        <v>2.4045208311681163</v>
      </c>
      <c r="H32" s="87">
        <f t="shared" si="27"/>
        <v>2.6110036976634068</v>
      </c>
      <c r="I32" s="87">
        <f t="shared" si="27"/>
        <v>2.6803698220950229</v>
      </c>
      <c r="J32" s="87">
        <f t="shared" si="27"/>
        <v>2.6687397762758374</v>
      </c>
      <c r="K32" s="87">
        <f t="shared" si="27"/>
        <v>2.7199593108805558</v>
      </c>
      <c r="L32" s="87">
        <f t="shared" si="27"/>
        <v>2.7165273171697035</v>
      </c>
      <c r="M32" s="87">
        <f t="shared" si="27"/>
        <v>2.7753564142168918</v>
      </c>
      <c r="N32" s="87">
        <f t="shared" si="27"/>
        <v>2.756511621531589</v>
      </c>
      <c r="O32" s="87">
        <v>2.76</v>
      </c>
      <c r="P32" s="87">
        <v>2.8351343832121723</v>
      </c>
      <c r="Q32" s="87">
        <v>2.8394851061575435</v>
      </c>
      <c r="R32" s="87">
        <v>2.9546596596984256</v>
      </c>
      <c r="S32" s="87">
        <v>2.3827377034037793</v>
      </c>
      <c r="T32" s="87">
        <v>2.3407179539425957</v>
      </c>
    </row>
    <row r="33" spans="1:20" ht="13.15" customHeight="1" x14ac:dyDescent="0.25">
      <c r="C33" s="88"/>
      <c r="D33" s="52"/>
      <c r="E33" s="87"/>
      <c r="F33" s="87"/>
      <c r="G33" s="87"/>
      <c r="H33" s="87"/>
      <c r="I33" s="87"/>
      <c r="J33" s="87"/>
      <c r="K33" s="87"/>
      <c r="L33" s="87"/>
      <c r="M33" s="87"/>
      <c r="N33" s="87"/>
      <c r="O33" s="87"/>
      <c r="P33" s="87"/>
      <c r="Q33" s="87"/>
      <c r="R33" s="87"/>
      <c r="S33" s="87"/>
      <c r="T33" s="87"/>
    </row>
    <row r="34" spans="1:20" ht="13.15" customHeight="1" x14ac:dyDescent="0.25">
      <c r="C34" s="67" t="s">
        <v>73</v>
      </c>
      <c r="D34" s="52"/>
      <c r="E34" s="89">
        <f t="shared" ref="E34:M34" si="28">E66*100</f>
        <v>92.698752127603939</v>
      </c>
      <c r="F34" s="89">
        <f t="shared" si="28"/>
        <v>93.725365866108874</v>
      </c>
      <c r="G34" s="89">
        <f t="shared" si="28"/>
        <v>93.827700146787137</v>
      </c>
      <c r="H34" s="89">
        <f t="shared" si="28"/>
        <v>94.73989212097969</v>
      </c>
      <c r="I34" s="89">
        <f t="shared" si="28"/>
        <v>94.783733259960187</v>
      </c>
      <c r="J34" s="89">
        <f t="shared" si="28"/>
        <v>94.81232196120186</v>
      </c>
      <c r="K34" s="89">
        <f t="shared" si="28"/>
        <v>94.835342440062249</v>
      </c>
      <c r="L34" s="89">
        <f t="shared" si="28"/>
        <v>95.023782357411974</v>
      </c>
      <c r="M34" s="89">
        <f t="shared" si="28"/>
        <v>94.665451600135626</v>
      </c>
      <c r="N34" s="89">
        <f>N18+N12</f>
        <v>94.822103221345742</v>
      </c>
      <c r="O34" s="89">
        <f t="shared" ref="O34:Q34" si="29">O18+O12</f>
        <v>94.440000000000026</v>
      </c>
      <c r="P34" s="89">
        <f t="shared" ref="P34" si="30">P18+P12</f>
        <v>94.528150372171439</v>
      </c>
      <c r="Q34" s="89">
        <f t="shared" si="29"/>
        <v>93.946894701632317</v>
      </c>
      <c r="R34" s="89">
        <f t="shared" ref="R34:S34" si="31">R18+R12</f>
        <v>94.287685929482763</v>
      </c>
      <c r="S34" s="89">
        <f t="shared" si="31"/>
        <v>95.09772357235083</v>
      </c>
      <c r="T34" s="89">
        <f t="shared" ref="T34" si="32">T18+T12</f>
        <v>93.992168545549333</v>
      </c>
    </row>
    <row r="35" spans="1:20" ht="9.75" customHeight="1" x14ac:dyDescent="0.25">
      <c r="C35" s="88"/>
      <c r="D35" s="52"/>
      <c r="E35" s="87"/>
      <c r="F35" s="87"/>
      <c r="G35" s="87"/>
      <c r="H35" s="87"/>
      <c r="I35" s="87"/>
      <c r="J35" s="87"/>
      <c r="K35" s="87"/>
      <c r="L35" s="87"/>
      <c r="M35" s="87"/>
      <c r="N35" s="87"/>
      <c r="O35" s="87"/>
      <c r="P35" s="87"/>
      <c r="Q35" s="87"/>
      <c r="R35" s="87"/>
      <c r="S35" s="87"/>
      <c r="T35" s="87"/>
    </row>
    <row r="36" spans="1:20" ht="13.15" customHeight="1" x14ac:dyDescent="0.25">
      <c r="C36" s="68"/>
      <c r="D36" s="68" t="s">
        <v>72</v>
      </c>
      <c r="E36" s="87">
        <f>E67*100</f>
        <v>6.8958365364290728</v>
      </c>
      <c r="F36" s="87">
        <f t="shared" ref="F36:N36" si="33">F67*100</f>
        <v>6.0652341162953736</v>
      </c>
      <c r="G36" s="87">
        <f t="shared" si="33"/>
        <v>5.9824385155684787</v>
      </c>
      <c r="H36" s="87">
        <f t="shared" si="33"/>
        <v>5.244411317048554</v>
      </c>
      <c r="I36" s="87">
        <f t="shared" si="33"/>
        <v>5.2089407649091894</v>
      </c>
      <c r="J36" s="87">
        <f t="shared" si="33"/>
        <v>5.1858105032059063</v>
      </c>
      <c r="K36" s="87">
        <f t="shared" si="33"/>
        <v>5.1671853234163541</v>
      </c>
      <c r="L36" s="87">
        <f t="shared" si="33"/>
        <v>5.0147242316444647</v>
      </c>
      <c r="M36" s="87">
        <f t="shared" si="33"/>
        <v>5.3046389123456139</v>
      </c>
      <c r="N36" s="87">
        <f t="shared" si="33"/>
        <v>5.1778967786542633</v>
      </c>
      <c r="O36" s="87">
        <v>5.55</v>
      </c>
      <c r="P36" s="87">
        <v>5.4718496278285622</v>
      </c>
      <c r="Q36" s="87">
        <v>6.0531052983676874</v>
      </c>
      <c r="R36" s="87">
        <v>5.712314070517226</v>
      </c>
      <c r="S36" s="87">
        <v>4.902276427649185</v>
      </c>
      <c r="T36" s="87">
        <v>6.007831454450673</v>
      </c>
    </row>
    <row r="37" spans="1:20" ht="9.75" customHeight="1" x14ac:dyDescent="0.25">
      <c r="C37" s="68"/>
      <c r="D37" s="68"/>
      <c r="E37" s="90"/>
      <c r="F37" s="90"/>
      <c r="G37" s="90"/>
      <c r="H37" s="90"/>
      <c r="I37" s="90"/>
      <c r="J37" s="90"/>
      <c r="K37" s="90"/>
      <c r="L37" s="90"/>
      <c r="M37" s="90"/>
      <c r="N37" s="90"/>
      <c r="O37" s="90"/>
      <c r="P37" s="90"/>
      <c r="Q37" s="90"/>
      <c r="R37" s="90"/>
      <c r="S37" s="90"/>
      <c r="T37" s="90"/>
    </row>
    <row r="38" spans="1:20" ht="13.15" customHeight="1" x14ac:dyDescent="0.25">
      <c r="C38" s="131" t="s">
        <v>74</v>
      </c>
      <c r="D38" s="131"/>
      <c r="E38" s="91">
        <f t="shared" ref="E38:M38" si="34">E68*100</f>
        <v>100</v>
      </c>
      <c r="F38" s="91">
        <f t="shared" si="34"/>
        <v>100</v>
      </c>
      <c r="G38" s="91">
        <f t="shared" si="34"/>
        <v>100</v>
      </c>
      <c r="H38" s="91">
        <f t="shared" si="34"/>
        <v>100</v>
      </c>
      <c r="I38" s="91">
        <f t="shared" si="34"/>
        <v>100</v>
      </c>
      <c r="J38" s="91">
        <f t="shared" si="34"/>
        <v>100</v>
      </c>
      <c r="K38" s="91">
        <f t="shared" si="34"/>
        <v>100</v>
      </c>
      <c r="L38" s="91">
        <f t="shared" si="34"/>
        <v>100</v>
      </c>
      <c r="M38" s="91">
        <f t="shared" si="34"/>
        <v>100</v>
      </c>
      <c r="N38" s="91">
        <f>N34+N36</f>
        <v>100</v>
      </c>
      <c r="O38" s="91">
        <f t="shared" ref="O38:Q38" si="35">O34+O36</f>
        <v>99.990000000000023</v>
      </c>
      <c r="P38" s="91">
        <f t="shared" ref="P38" si="36">P34+P36</f>
        <v>100</v>
      </c>
      <c r="Q38" s="91">
        <f t="shared" si="35"/>
        <v>100</v>
      </c>
      <c r="R38" s="91">
        <f t="shared" ref="R38:S38" si="37">R34+R36</f>
        <v>99.999999999999986</v>
      </c>
      <c r="S38" s="91">
        <f t="shared" si="37"/>
        <v>100.00000000000001</v>
      </c>
      <c r="T38" s="91">
        <f t="shared" ref="T38" si="38">T34+T36</f>
        <v>100</v>
      </c>
    </row>
    <row r="40" spans="1:20" x14ac:dyDescent="0.25">
      <c r="C40" s="120" t="s">
        <v>36</v>
      </c>
      <c r="D40" s="123"/>
      <c r="E40" s="31"/>
    </row>
    <row r="41" spans="1:20" ht="8.25" customHeight="1" x14ac:dyDescent="0.25">
      <c r="C41" s="71"/>
      <c r="D41" s="72"/>
      <c r="E41" s="31"/>
    </row>
    <row r="42" spans="1:20" x14ac:dyDescent="0.25">
      <c r="C42" s="5" t="s">
        <v>78</v>
      </c>
      <c r="D42" s="5"/>
    </row>
    <row r="43" spans="1:20" x14ac:dyDescent="0.25">
      <c r="D43" s="5"/>
      <c r="E43" s="32"/>
      <c r="R43" s="87"/>
    </row>
    <row r="44" spans="1:20" x14ac:dyDescent="0.25">
      <c r="C44" s="33"/>
      <c r="D44" s="5"/>
    </row>
    <row r="45" spans="1:20" hidden="1" x14ac:dyDescent="0.25">
      <c r="D45" s="5" t="s">
        <v>63</v>
      </c>
      <c r="E45" s="6">
        <v>2006</v>
      </c>
      <c r="F45" s="6">
        <v>2007</v>
      </c>
      <c r="G45" s="6">
        <v>2008</v>
      </c>
      <c r="H45" s="6">
        <v>2009</v>
      </c>
      <c r="I45" s="6">
        <v>2010</v>
      </c>
      <c r="J45" s="6">
        <v>2011</v>
      </c>
      <c r="K45" s="6">
        <f t="shared" ref="K45:Q45" si="39">K10</f>
        <v>2012</v>
      </c>
      <c r="L45" s="34">
        <f t="shared" si="39"/>
        <v>2013</v>
      </c>
      <c r="M45" s="34">
        <f t="shared" si="39"/>
        <v>2014</v>
      </c>
      <c r="N45" s="6">
        <f t="shared" si="39"/>
        <v>2015</v>
      </c>
      <c r="O45" s="6">
        <f t="shared" si="39"/>
        <v>2016</v>
      </c>
      <c r="P45" s="6">
        <f t="shared" ref="P45" si="40">P10</f>
        <v>2017</v>
      </c>
      <c r="Q45" s="6">
        <f t="shared" si="39"/>
        <v>2018</v>
      </c>
      <c r="R45" s="6">
        <f t="shared" ref="R45:S45" si="41">R10</f>
        <v>2019</v>
      </c>
      <c r="S45" s="6">
        <f t="shared" si="41"/>
        <v>2020</v>
      </c>
      <c r="T45" s="6">
        <f t="shared" ref="T45" si="42">T10</f>
        <v>2021</v>
      </c>
    </row>
    <row r="46" spans="1:20" hidden="1" x14ac:dyDescent="0.25">
      <c r="D46" s="5" t="s">
        <v>15</v>
      </c>
      <c r="E46" s="35">
        <v>7.7421520067383565E-2</v>
      </c>
      <c r="F46" s="35">
        <v>7.1764187671421523E-2</v>
      </c>
      <c r="G46" s="35">
        <v>7.3265805545539922E-2</v>
      </c>
      <c r="H46" s="35">
        <v>5.9808173106800901E-2</v>
      </c>
      <c r="I46" s="35">
        <v>4.9594816069134164E-2</v>
      </c>
      <c r="J46" s="35">
        <v>4.7919223283647089E-2</v>
      </c>
      <c r="K46" s="35">
        <v>4.8303891985595732E-2</v>
      </c>
      <c r="L46" s="35">
        <v>4.8859265259485245E-2</v>
      </c>
      <c r="M46" s="35">
        <v>4.8886298346753315E-2</v>
      </c>
      <c r="N46" s="35">
        <v>5.0516721994711404E-2</v>
      </c>
      <c r="O46" s="35">
        <v>5.1540075957335875E-2</v>
      </c>
      <c r="P46" s="35">
        <v>5.1889725136064088E-2</v>
      </c>
      <c r="Q46" s="35">
        <v>5.1889725136064088E-2</v>
      </c>
      <c r="R46" s="35">
        <v>5.1889725136064088E-2</v>
      </c>
      <c r="S46" s="35">
        <v>5.1889725136064088E-2</v>
      </c>
      <c r="T46" s="35">
        <v>5.1889725136064088E-2</v>
      </c>
    </row>
    <row r="47" spans="1:20" hidden="1" x14ac:dyDescent="0.25">
      <c r="A47" s="6" t="s">
        <v>16</v>
      </c>
      <c r="D47" s="5" t="s">
        <v>37</v>
      </c>
      <c r="E47" s="35">
        <v>2.6726794407337905E-3</v>
      </c>
      <c r="F47" s="35">
        <v>2.7626300477873668E-3</v>
      </c>
      <c r="G47" s="35">
        <v>2.9245137065486266E-3</v>
      </c>
      <c r="H47" s="35">
        <v>3.4734895743277995E-3</v>
      </c>
      <c r="I47" s="35">
        <v>3.5180682172086209E-3</v>
      </c>
      <c r="J47" s="35">
        <v>3.6037770476835271E-3</v>
      </c>
      <c r="K47" s="35">
        <v>3.5983271268069214E-3</v>
      </c>
      <c r="L47" s="35">
        <v>3.6144411407087879E-3</v>
      </c>
      <c r="M47" s="35">
        <v>3.8103799824605968E-3</v>
      </c>
      <c r="N47" s="35">
        <v>3.7869533888515851E-3</v>
      </c>
      <c r="O47" s="35">
        <v>3.7774852258948628E-3</v>
      </c>
      <c r="P47" s="35">
        <v>3.754204191232628E-3</v>
      </c>
      <c r="Q47" s="35">
        <v>3.754204191232628E-3</v>
      </c>
      <c r="R47" s="35">
        <v>3.754204191232628E-3</v>
      </c>
      <c r="S47" s="35">
        <v>3.754204191232628E-3</v>
      </c>
      <c r="T47" s="35">
        <v>3.754204191232628E-3</v>
      </c>
    </row>
    <row r="48" spans="1:20" hidden="1" x14ac:dyDescent="0.25">
      <c r="A48" s="6" t="s">
        <v>17</v>
      </c>
      <c r="D48" s="5" t="s">
        <v>38</v>
      </c>
      <c r="E48" s="35">
        <v>3.4440207822210118E-3</v>
      </c>
      <c r="F48" s="35">
        <v>3.2630635217854903E-3</v>
      </c>
      <c r="G48" s="35">
        <v>2.3645370064918651E-3</v>
      </c>
      <c r="H48" s="35">
        <v>2.4245529721855456E-3</v>
      </c>
      <c r="I48" s="35">
        <v>2.2398824242929765E-3</v>
      </c>
      <c r="J48" s="35">
        <v>2.1610665903257368E-3</v>
      </c>
      <c r="K48" s="35">
        <v>2.310880374990176E-3</v>
      </c>
      <c r="L48" s="35">
        <v>2.2742373850146041E-3</v>
      </c>
      <c r="M48" s="35">
        <v>2.0743591652628733E-3</v>
      </c>
      <c r="N48" s="35">
        <v>2.1927825744296496E-3</v>
      </c>
      <c r="O48" s="35">
        <v>2.2586517263878851E-3</v>
      </c>
      <c r="P48" s="35">
        <v>2.2144190314527181E-3</v>
      </c>
      <c r="Q48" s="35">
        <v>2.2144190314527181E-3</v>
      </c>
      <c r="R48" s="35">
        <v>2.2144190314527181E-3</v>
      </c>
      <c r="S48" s="35">
        <v>2.2144190314527181E-3</v>
      </c>
      <c r="T48" s="35">
        <v>2.2144190314527181E-3</v>
      </c>
    </row>
    <row r="49" spans="1:20" hidden="1" x14ac:dyDescent="0.25">
      <c r="A49" s="6" t="s">
        <v>18</v>
      </c>
      <c r="D49" s="5" t="s">
        <v>62</v>
      </c>
      <c r="E49" s="35">
        <v>7.8787717771497852E-3</v>
      </c>
      <c r="F49" s="35">
        <v>7.9532249199559292E-3</v>
      </c>
      <c r="G49" s="35">
        <v>8.9424778648104514E-3</v>
      </c>
      <c r="H49" s="35">
        <v>8.9237653961922302E-3</v>
      </c>
      <c r="I49" s="35">
        <v>8.2346725967745605E-3</v>
      </c>
      <c r="J49" s="35">
        <v>7.9839837060700983E-3</v>
      </c>
      <c r="K49" s="35">
        <v>8.1915293906812923E-3</v>
      </c>
      <c r="L49" s="35">
        <v>8.3177819329207942E-3</v>
      </c>
      <c r="M49" s="35">
        <v>8.3687114618195384E-3</v>
      </c>
      <c r="N49" s="35">
        <v>8.3109733357351039E-3</v>
      </c>
      <c r="O49" s="35">
        <v>8.7679283621948743E-3</v>
      </c>
      <c r="P49" s="35">
        <v>8.7898051727743707E-3</v>
      </c>
      <c r="Q49" s="35">
        <v>8.7898051727743707E-3</v>
      </c>
      <c r="R49" s="35">
        <v>8.7898051727743707E-3</v>
      </c>
      <c r="S49" s="35">
        <v>8.7898051727743707E-3</v>
      </c>
      <c r="T49" s="35">
        <v>8.7898051727743707E-3</v>
      </c>
    </row>
    <row r="50" spans="1:20" hidden="1" x14ac:dyDescent="0.25">
      <c r="A50" s="6" t="s">
        <v>19</v>
      </c>
      <c r="D50" s="5" t="s">
        <v>41</v>
      </c>
      <c r="E50" s="35">
        <v>6.3426048067278973E-2</v>
      </c>
      <c r="F50" s="35">
        <v>5.7785269181892723E-2</v>
      </c>
      <c r="G50" s="35">
        <v>5.9034276967688981E-2</v>
      </c>
      <c r="H50" s="35">
        <v>4.4986365164095328E-2</v>
      </c>
      <c r="I50" s="35">
        <v>3.5602192830858005E-2</v>
      </c>
      <c r="J50" s="35">
        <v>3.4170395939567728E-2</v>
      </c>
      <c r="K50" s="35">
        <v>3.4203155093117339E-2</v>
      </c>
      <c r="L50" s="35">
        <v>3.4652804800841056E-2</v>
      </c>
      <c r="M50" s="35">
        <v>3.4632847737210315E-2</v>
      </c>
      <c r="N50" s="35">
        <v>3.6226012695695059E-2</v>
      </c>
      <c r="O50" s="35">
        <v>3.6736010642858252E-2</v>
      </c>
      <c r="P50" s="35">
        <v>3.7131296740604378E-2</v>
      </c>
      <c r="Q50" s="35">
        <v>3.7131296740604378E-2</v>
      </c>
      <c r="R50" s="35">
        <v>3.7131296740604378E-2</v>
      </c>
      <c r="S50" s="35">
        <v>3.7131296740604378E-2</v>
      </c>
      <c r="T50" s="35">
        <v>3.7131296740604378E-2</v>
      </c>
    </row>
    <row r="51" spans="1:20" hidden="1" x14ac:dyDescent="0.25">
      <c r="D51" s="5" t="s">
        <v>20</v>
      </c>
      <c r="E51" s="35">
        <v>0.88231092661920574</v>
      </c>
      <c r="F51" s="35">
        <v>0.90079130324641909</v>
      </c>
      <c r="G51" s="35">
        <v>0.90024912222739029</v>
      </c>
      <c r="H51" s="35">
        <v>0.8982057665822164</v>
      </c>
      <c r="I51" s="35">
        <v>0.90396808980565579</v>
      </c>
      <c r="J51" s="35">
        <v>0.9024853072813751</v>
      </c>
      <c r="K51" s="35">
        <v>0.90735827811061065</v>
      </c>
      <c r="L51" s="35">
        <v>0.90700627638303954</v>
      </c>
      <c r="M51" s="35">
        <v>0.90129754773287374</v>
      </c>
      <c r="N51" s="35">
        <v>0.89770431021874597</v>
      </c>
      <c r="O51" s="35">
        <v>0.89280187341561179</v>
      </c>
      <c r="P51" s="35">
        <v>0.89389627993466569</v>
      </c>
      <c r="Q51" s="35">
        <v>0.89389627993466569</v>
      </c>
      <c r="R51" s="35">
        <v>0.89389627993466569</v>
      </c>
      <c r="S51" s="35">
        <v>0.89389627993466569</v>
      </c>
      <c r="T51" s="35">
        <v>0.89389627993466569</v>
      </c>
    </row>
    <row r="52" spans="1:20" hidden="1" x14ac:dyDescent="0.25">
      <c r="A52" s="6" t="s">
        <v>21</v>
      </c>
      <c r="D52" s="5" t="s">
        <v>39</v>
      </c>
      <c r="E52" s="35">
        <v>1.2477888595620887E-2</v>
      </c>
      <c r="F52" s="35">
        <v>1.3108488199600752E-2</v>
      </c>
      <c r="G52" s="35">
        <v>1.3537050610967553E-2</v>
      </c>
      <c r="H52" s="35">
        <v>1.4824830572690325E-2</v>
      </c>
      <c r="I52" s="35">
        <v>1.5125888457885912E-2</v>
      </c>
      <c r="J52" s="35">
        <v>1.5004223189295646E-2</v>
      </c>
      <c r="K52" s="35">
        <v>1.4659448747857113E-2</v>
      </c>
      <c r="L52" s="35">
        <v>1.4673091937954302E-2</v>
      </c>
      <c r="M52" s="35">
        <v>1.45099518416201E-2</v>
      </c>
      <c r="N52" s="35">
        <v>1.4539521108901549E-2</v>
      </c>
      <c r="O52" s="35">
        <v>1.4656578177127741E-2</v>
      </c>
      <c r="P52" s="35">
        <v>1.4531168625804046E-2</v>
      </c>
      <c r="Q52" s="35">
        <v>1.4531168625804046E-2</v>
      </c>
      <c r="R52" s="35">
        <v>1.4531168625804046E-2</v>
      </c>
      <c r="S52" s="35">
        <v>1.4531168625804046E-2</v>
      </c>
      <c r="T52" s="35">
        <v>1.4531168625804046E-2</v>
      </c>
    </row>
    <row r="53" spans="1:20" hidden="1" x14ac:dyDescent="0.25">
      <c r="A53" s="6" t="s">
        <v>22</v>
      </c>
      <c r="D53" s="5" t="s">
        <v>40</v>
      </c>
      <c r="E53" s="35">
        <v>9.4630436374881517E-3</v>
      </c>
      <c r="F53" s="35">
        <v>9.5840923223247648E-3</v>
      </c>
      <c r="G53" s="35">
        <v>9.6515369435494144E-3</v>
      </c>
      <c r="H53" s="35">
        <v>1.1038324248004491E-2</v>
      </c>
      <c r="I53" s="35">
        <v>1.0909696702159494E-2</v>
      </c>
      <c r="J53" s="35">
        <v>1.0541852651232418E-2</v>
      </c>
      <c r="K53" s="35">
        <v>1.0537779227588936E-2</v>
      </c>
      <c r="L53" s="35">
        <v>1.0284559993946321E-2</v>
      </c>
      <c r="M53" s="35">
        <v>1.0365803297116026E-2</v>
      </c>
      <c r="N53" s="35">
        <v>8.7911017873821516E-3</v>
      </c>
      <c r="O53" s="35">
        <v>9.0630973915070152E-3</v>
      </c>
      <c r="P53" s="35">
        <v>9.2825314485290977E-3</v>
      </c>
      <c r="Q53" s="35">
        <v>9.2825314485290977E-3</v>
      </c>
      <c r="R53" s="35">
        <v>9.2825314485290977E-3</v>
      </c>
      <c r="S53" s="35">
        <v>9.2825314485290977E-3</v>
      </c>
      <c r="T53" s="35">
        <v>9.2825314485290977E-3</v>
      </c>
    </row>
    <row r="54" spans="1:20" hidden="1" x14ac:dyDescent="0.25">
      <c r="A54" s="6" t="s">
        <v>23</v>
      </c>
      <c r="D54" s="5" t="s">
        <v>42</v>
      </c>
      <c r="E54" s="35">
        <v>7.0281058390471149E-2</v>
      </c>
      <c r="F54" s="35">
        <v>6.5649263568612087E-2</v>
      </c>
      <c r="G54" s="35">
        <v>6.8153556160846548E-2</v>
      </c>
      <c r="H54" s="35">
        <v>6.5005341488830568E-2</v>
      </c>
      <c r="I54" s="35">
        <v>6.1265966261724078E-2</v>
      </c>
      <c r="J54" s="35">
        <v>6.1710849580043858E-2</v>
      </c>
      <c r="K54" s="35">
        <v>6.1774869598046761E-2</v>
      </c>
      <c r="L54" s="35">
        <v>6.1907365944406198E-2</v>
      </c>
      <c r="M54" s="35">
        <v>6.160865441014568E-2</v>
      </c>
      <c r="N54" s="35">
        <v>6.1010933071110877E-2</v>
      </c>
      <c r="O54" s="35">
        <v>6.1859142845341095E-2</v>
      </c>
      <c r="P54" s="35">
        <v>6.1924082435680358E-2</v>
      </c>
      <c r="Q54" s="35">
        <v>6.1924082435680358E-2</v>
      </c>
      <c r="R54" s="35">
        <v>6.1924082435680358E-2</v>
      </c>
      <c r="S54" s="35">
        <v>6.1924082435680358E-2</v>
      </c>
      <c r="T54" s="35">
        <v>6.1924082435680358E-2</v>
      </c>
    </row>
    <row r="55" spans="1:20" hidden="1" x14ac:dyDescent="0.25">
      <c r="A55" s="6" t="s">
        <v>24</v>
      </c>
      <c r="D55" s="5" t="s">
        <v>43</v>
      </c>
      <c r="E55" s="35">
        <v>3.5218700874246799E-2</v>
      </c>
      <c r="F55" s="35">
        <v>3.4377185008067995E-2</v>
      </c>
      <c r="G55" s="35">
        <v>3.4440194962672657E-2</v>
      </c>
      <c r="H55" s="35">
        <v>3.4356794938009999E-2</v>
      </c>
      <c r="I55" s="35">
        <v>3.4813630887366234E-2</v>
      </c>
      <c r="J55" s="35">
        <v>3.480337975507012E-2</v>
      </c>
      <c r="K55" s="35">
        <v>3.4989368649258869E-2</v>
      </c>
      <c r="L55" s="35">
        <v>3.5342714970228457E-2</v>
      </c>
      <c r="M55" s="35">
        <v>3.5557444223658023E-2</v>
      </c>
      <c r="N55" s="35">
        <v>3.5122462108882896E-2</v>
      </c>
      <c r="O55" s="35">
        <v>3.4843744183034847E-2</v>
      </c>
      <c r="P55" s="35">
        <v>3.4626868051707324E-2</v>
      </c>
      <c r="Q55" s="35">
        <v>3.4626868051707324E-2</v>
      </c>
      <c r="R55" s="35">
        <v>3.4626868051707324E-2</v>
      </c>
      <c r="S55" s="35">
        <v>3.4626868051707324E-2</v>
      </c>
      <c r="T55" s="35">
        <v>3.4626868051707324E-2</v>
      </c>
    </row>
    <row r="56" spans="1:20" hidden="1" x14ac:dyDescent="0.25">
      <c r="A56" s="6" t="s">
        <v>25</v>
      </c>
      <c r="D56" s="5" t="s">
        <v>44</v>
      </c>
      <c r="E56" s="35">
        <v>4.3249432594011115E-2</v>
      </c>
      <c r="F56" s="35">
        <v>4.5077959924030298E-2</v>
      </c>
      <c r="G56" s="35">
        <v>4.5552709953495148E-2</v>
      </c>
      <c r="H56" s="35">
        <v>4.4135189628654273E-2</v>
      </c>
      <c r="I56" s="35">
        <v>4.8358213897697504E-2</v>
      </c>
      <c r="J56" s="35">
        <v>5.0583629025179447E-2</v>
      </c>
      <c r="K56" s="35">
        <v>5.1563048374698488E-2</v>
      </c>
      <c r="L56" s="35">
        <v>5.1925489821806003E-2</v>
      </c>
      <c r="M56" s="35">
        <v>5.2589530907340698E-2</v>
      </c>
      <c r="N56" s="35">
        <v>5.1551230058461524E-2</v>
      </c>
      <c r="O56" s="35">
        <v>5.0524642307265194E-2</v>
      </c>
      <c r="P56" s="35">
        <v>5.1121992312271075E-2</v>
      </c>
      <c r="Q56" s="35">
        <v>5.1121992312271075E-2</v>
      </c>
      <c r="R56" s="35">
        <v>5.1121992312271075E-2</v>
      </c>
      <c r="S56" s="35">
        <v>5.1121992312271075E-2</v>
      </c>
      <c r="T56" s="35">
        <v>5.1121992312271075E-2</v>
      </c>
    </row>
    <row r="57" spans="1:20" hidden="1" x14ac:dyDescent="0.25">
      <c r="A57" s="6" t="s">
        <v>26</v>
      </c>
      <c r="D57" s="5" t="s">
        <v>45</v>
      </c>
      <c r="E57" s="35">
        <v>2.6532646253486589E-2</v>
      </c>
      <c r="F57" s="35">
        <v>2.6621529004800887E-2</v>
      </c>
      <c r="G57" s="35">
        <v>2.7015580889792494E-2</v>
      </c>
      <c r="H57" s="35">
        <v>3.008594642701606E-2</v>
      </c>
      <c r="I57" s="35">
        <v>2.9604428795137253E-2</v>
      </c>
      <c r="J57" s="35">
        <v>2.9242047574195722E-2</v>
      </c>
      <c r="K57" s="35">
        <v>2.9344016297867037E-2</v>
      </c>
      <c r="L57" s="35">
        <v>2.8758653977774187E-2</v>
      </c>
      <c r="M57" s="35">
        <v>2.7874577128418926E-2</v>
      </c>
      <c r="N57" s="35">
        <v>2.7857883878973616E-2</v>
      </c>
      <c r="O57" s="35">
        <v>2.7742979232013399E-2</v>
      </c>
      <c r="P57" s="35">
        <v>2.7289915498722749E-2</v>
      </c>
      <c r="Q57" s="35">
        <v>2.7289915498722749E-2</v>
      </c>
      <c r="R57" s="35">
        <v>2.7289915498722749E-2</v>
      </c>
      <c r="S57" s="35">
        <v>2.7289915498722749E-2</v>
      </c>
      <c r="T57" s="35">
        <v>2.7289915498722749E-2</v>
      </c>
    </row>
    <row r="58" spans="1:20" hidden="1" x14ac:dyDescent="0.25">
      <c r="A58" s="6" t="s">
        <v>27</v>
      </c>
      <c r="D58" s="5" t="s">
        <v>46</v>
      </c>
      <c r="E58" s="35">
        <v>0.36188820897218477</v>
      </c>
      <c r="F58" s="35">
        <v>0.37343623056402075</v>
      </c>
      <c r="G58" s="35">
        <v>0.3624768693197391</v>
      </c>
      <c r="H58" s="35">
        <v>0.33556645104018812</v>
      </c>
      <c r="I58" s="35">
        <v>0.33309893643183452</v>
      </c>
      <c r="J58" s="35">
        <v>0.33118332795069549</v>
      </c>
      <c r="K58" s="35">
        <v>0.33205552316119213</v>
      </c>
      <c r="L58" s="35">
        <v>0.32916362120616527</v>
      </c>
      <c r="M58" s="35">
        <v>0.32374046515446442</v>
      </c>
      <c r="N58" s="35">
        <v>0.32213617930872773</v>
      </c>
      <c r="O58" s="35">
        <v>0.31480734420292883</v>
      </c>
      <c r="P58" s="35">
        <v>0.31300212895388657</v>
      </c>
      <c r="Q58" s="35">
        <v>0.31300212895388657</v>
      </c>
      <c r="R58" s="35">
        <v>0.31300212895388657</v>
      </c>
      <c r="S58" s="35">
        <v>0.31300212895388657</v>
      </c>
      <c r="T58" s="35">
        <v>0.31300212895388657</v>
      </c>
    </row>
    <row r="59" spans="1:20" hidden="1" x14ac:dyDescent="0.25">
      <c r="A59" s="6" t="s">
        <v>28</v>
      </c>
      <c r="D59" s="5" t="s">
        <v>47</v>
      </c>
      <c r="E59" s="35">
        <v>8.201561904728151E-2</v>
      </c>
      <c r="F59" s="35">
        <v>8.5547226715136995E-2</v>
      </c>
      <c r="G59" s="35">
        <v>8.6058297622864918E-2</v>
      </c>
      <c r="H59" s="35">
        <v>9.1139617966555522E-2</v>
      </c>
      <c r="I59" s="35">
        <v>9.1979248302913055E-2</v>
      </c>
      <c r="J59" s="35">
        <v>9.0387796503473491E-2</v>
      </c>
      <c r="K59" s="35">
        <v>8.9772737083310669E-2</v>
      </c>
      <c r="L59" s="35">
        <v>8.9219188715035994E-2</v>
      </c>
      <c r="M59" s="35">
        <v>8.7880680888247006E-2</v>
      </c>
      <c r="N59" s="35">
        <v>8.7275901423234797E-2</v>
      </c>
      <c r="O59" s="35">
        <v>8.7531575671529943E-2</v>
      </c>
      <c r="P59" s="35">
        <v>8.6760450159033248E-2</v>
      </c>
      <c r="Q59" s="35">
        <v>8.6760450159033248E-2</v>
      </c>
      <c r="R59" s="35">
        <v>8.6760450159033248E-2</v>
      </c>
      <c r="S59" s="35">
        <v>8.6760450159033248E-2</v>
      </c>
      <c r="T59" s="35">
        <v>8.6760450159033248E-2</v>
      </c>
    </row>
    <row r="60" spans="1:20" hidden="1" x14ac:dyDescent="0.25">
      <c r="A60" s="6" t="s">
        <v>29</v>
      </c>
      <c r="D60" s="5" t="s">
        <v>48</v>
      </c>
      <c r="E60" s="35">
        <v>9.9371615923835296E-2</v>
      </c>
      <c r="F60" s="35">
        <v>0.10585966357162969</v>
      </c>
      <c r="G60" s="35">
        <v>0.10613636459266988</v>
      </c>
      <c r="H60" s="35">
        <v>0.11646721099275748</v>
      </c>
      <c r="I60" s="35">
        <v>0.12140661986468222</v>
      </c>
      <c r="J60" s="35">
        <v>0.12240950611128246</v>
      </c>
      <c r="K60" s="35">
        <v>0.12403704586828837</v>
      </c>
      <c r="L60" s="35">
        <v>0.12570003038077937</v>
      </c>
      <c r="M60" s="35">
        <v>0.12754691094154594</v>
      </c>
      <c r="N60" s="35">
        <v>0.12929421949723074</v>
      </c>
      <c r="O60" s="35">
        <v>0.13016204712256332</v>
      </c>
      <c r="P60" s="35">
        <v>0.13173003807428399</v>
      </c>
      <c r="Q60" s="35">
        <v>0.13173003807428399</v>
      </c>
      <c r="R60" s="35">
        <v>0.13173003807428399</v>
      </c>
      <c r="S60" s="35">
        <v>0.13173003807428399</v>
      </c>
      <c r="T60" s="35">
        <v>0.13173003807428399</v>
      </c>
    </row>
    <row r="61" spans="1:20" hidden="1" x14ac:dyDescent="0.25">
      <c r="A61" s="6" t="s">
        <v>30</v>
      </c>
      <c r="D61" s="6" t="s">
        <v>49</v>
      </c>
      <c r="E61" s="35">
        <v>2.2471361244699842E-2</v>
      </c>
      <c r="F61" s="35">
        <v>2.314236611252616E-2</v>
      </c>
      <c r="G61" s="35">
        <v>2.2992738978289868E-2</v>
      </c>
      <c r="H61" s="35">
        <v>2.3449316246141366E-2</v>
      </c>
      <c r="I61" s="35">
        <v>2.3656051088370315E-2</v>
      </c>
      <c r="J61" s="35">
        <v>2.3782230458342539E-2</v>
      </c>
      <c r="K61" s="35">
        <v>2.4819141160689083E-2</v>
      </c>
      <c r="L61" s="35">
        <v>2.4663779652012243E-2</v>
      </c>
      <c r="M61" s="35">
        <v>2.492218620377936E-2</v>
      </c>
      <c r="N61" s="35">
        <v>2.5081280084233763E-2</v>
      </c>
      <c r="O61" s="35">
        <v>2.5234666286800825E-2</v>
      </c>
      <c r="P61" s="35">
        <v>2.5634255121599673E-2</v>
      </c>
      <c r="Q61" s="35">
        <v>2.5634255121599673E-2</v>
      </c>
      <c r="R61" s="35">
        <v>2.5634255121599673E-2</v>
      </c>
      <c r="S61" s="35">
        <v>2.5634255121599673E-2</v>
      </c>
      <c r="T61" s="35">
        <v>2.5634255121599673E-2</v>
      </c>
    </row>
    <row r="62" spans="1:20" hidden="1" x14ac:dyDescent="0.25">
      <c r="A62" s="6" t="s">
        <v>31</v>
      </c>
      <c r="D62" s="6" t="s">
        <v>50</v>
      </c>
      <c r="E62" s="35">
        <v>4.7095916457163829E-2</v>
      </c>
      <c r="F62" s="35">
        <v>4.6823680005615063E-2</v>
      </c>
      <c r="G62" s="35">
        <v>5.0752455606885204E-2</v>
      </c>
      <c r="H62" s="35">
        <v>5.2539583062748231E-2</v>
      </c>
      <c r="I62" s="35">
        <v>5.2324222073919451E-2</v>
      </c>
      <c r="J62" s="35">
        <v>5.1818828074244823E-2</v>
      </c>
      <c r="K62" s="35">
        <v>5.2426700601309953E-2</v>
      </c>
      <c r="L62" s="35">
        <v>5.301147069716669E-2</v>
      </c>
      <c r="M62" s="35">
        <v>5.1727190502241817E-2</v>
      </c>
      <c r="N62" s="35">
        <v>5.1586030655230243E-2</v>
      </c>
      <c r="O62" s="35">
        <v>5.1210136808141675E-2</v>
      </c>
      <c r="P62" s="35">
        <v>5.1397559790957698E-2</v>
      </c>
      <c r="Q62" s="35">
        <v>5.1397559790957698E-2</v>
      </c>
      <c r="R62" s="35">
        <v>5.1397559790957698E-2</v>
      </c>
      <c r="S62" s="35">
        <v>5.1397559790957698E-2</v>
      </c>
      <c r="T62" s="35">
        <v>5.1397559790957698E-2</v>
      </c>
    </row>
    <row r="63" spans="1:20" hidden="1" x14ac:dyDescent="0.25">
      <c r="A63" s="6" t="s">
        <v>32</v>
      </c>
      <c r="D63" s="6" t="s">
        <v>51</v>
      </c>
      <c r="E63" s="35">
        <v>1.9472785654597872E-2</v>
      </c>
      <c r="F63" s="35">
        <v>1.9719687774614893E-2</v>
      </c>
      <c r="G63" s="35">
        <v>2.1285879604938527E-2</v>
      </c>
      <c r="H63" s="35">
        <v>2.3139485900298747E-2</v>
      </c>
      <c r="I63" s="35">
        <v>2.3226945570141665E-2</v>
      </c>
      <c r="J63" s="35">
        <v>2.2774989770186094E-2</v>
      </c>
      <c r="K63" s="35">
        <v>2.2687605359957112E-2</v>
      </c>
      <c r="L63" s="35">
        <v>2.2813670336298102E-2</v>
      </c>
      <c r="M63" s="35">
        <v>2.2406243080150576E-2</v>
      </c>
      <c r="N63" s="35">
        <v>2.2622398788630892E-2</v>
      </c>
      <c r="O63" s="35">
        <v>2.2955197785982765E-2</v>
      </c>
      <c r="P63" s="35">
        <v>2.2584877834890237E-2</v>
      </c>
      <c r="Q63" s="35">
        <v>2.2584877834890237E-2</v>
      </c>
      <c r="R63" s="35">
        <v>2.2584877834890237E-2</v>
      </c>
      <c r="S63" s="35">
        <v>2.2584877834890237E-2</v>
      </c>
      <c r="T63" s="35">
        <v>2.2584877834890237E-2</v>
      </c>
    </row>
    <row r="64" spans="1:20" hidden="1" x14ac:dyDescent="0.25">
      <c r="A64" s="6" t="s">
        <v>33</v>
      </c>
      <c r="D64" s="6" t="s">
        <v>52</v>
      </c>
      <c r="E64" s="35">
        <v>2.6488963361604948E-2</v>
      </c>
      <c r="F64" s="35">
        <v>2.6202114013734942E-2</v>
      </c>
      <c r="G64" s="35">
        <v>2.8150678668997856E-2</v>
      </c>
      <c r="H64" s="35">
        <v>3.0347637093686982E-2</v>
      </c>
      <c r="I64" s="35">
        <v>3.1394543250873867E-2</v>
      </c>
      <c r="J64" s="35">
        <v>3.1555248875374572E-2</v>
      </c>
      <c r="K64" s="35">
        <v>3.1491400871740578E-2</v>
      </c>
      <c r="L64" s="35">
        <v>3.2377365577769414E-2</v>
      </c>
      <c r="M64" s="35">
        <v>3.2814345011976186E-2</v>
      </c>
      <c r="N64" s="35">
        <v>3.3270052232429521E-2</v>
      </c>
      <c r="O64" s="35">
        <v>3.4524661921156163E-2</v>
      </c>
      <c r="P64" s="35">
        <v>3.5650389075924029E-2</v>
      </c>
      <c r="Q64" s="35">
        <v>3.5650389075924029E-2</v>
      </c>
      <c r="R64" s="35">
        <v>3.5650389075924029E-2</v>
      </c>
      <c r="S64" s="35">
        <v>3.5650389075924029E-2</v>
      </c>
      <c r="T64" s="35">
        <v>3.5650389075924029E-2</v>
      </c>
    </row>
    <row r="65" spans="1:20" hidden="1" x14ac:dyDescent="0.25">
      <c r="A65" s="6" t="s">
        <v>34</v>
      </c>
      <c r="D65" s="6" t="s">
        <v>53</v>
      </c>
      <c r="E65" s="35">
        <v>2.6283685612512962E-2</v>
      </c>
      <c r="F65" s="35">
        <v>2.5641816461703791E-2</v>
      </c>
      <c r="G65" s="35">
        <v>2.4045208311681165E-2</v>
      </c>
      <c r="H65" s="35">
        <v>2.6110036976634068E-2</v>
      </c>
      <c r="I65" s="35">
        <v>2.6803698220950228E-2</v>
      </c>
      <c r="J65" s="35">
        <v>2.6687397762758375E-2</v>
      </c>
      <c r="K65" s="35">
        <v>2.7199593108805556E-2</v>
      </c>
      <c r="L65" s="35">
        <v>2.7165273171697035E-2</v>
      </c>
      <c r="M65" s="35">
        <v>2.775356414216892E-2</v>
      </c>
      <c r="N65" s="35">
        <v>2.7565116215315891E-2</v>
      </c>
      <c r="O65" s="35">
        <v>2.7686059480218954E-2</v>
      </c>
      <c r="P65" s="35">
        <v>2.8360022551375652E-2</v>
      </c>
      <c r="Q65" s="35">
        <v>2.8360022551375652E-2</v>
      </c>
      <c r="R65" s="35">
        <v>2.8360022551375652E-2</v>
      </c>
      <c r="S65" s="35">
        <v>2.8360022551375652E-2</v>
      </c>
      <c r="T65" s="35">
        <v>2.8360022551375652E-2</v>
      </c>
    </row>
    <row r="66" spans="1:20" hidden="1" x14ac:dyDescent="0.25">
      <c r="D66" s="6" t="s">
        <v>75</v>
      </c>
      <c r="E66" s="35">
        <v>0.92698752127603934</v>
      </c>
      <c r="F66" s="35">
        <v>0.93725365866108867</v>
      </c>
      <c r="G66" s="35">
        <v>0.93827700146787141</v>
      </c>
      <c r="H66" s="35">
        <v>0.94739892120979685</v>
      </c>
      <c r="I66" s="35">
        <v>0.9478373325996019</v>
      </c>
      <c r="J66" s="35">
        <v>0.94812321961201862</v>
      </c>
      <c r="K66" s="35">
        <v>0.94835342440062242</v>
      </c>
      <c r="L66" s="35">
        <v>0.95023782357411979</v>
      </c>
      <c r="M66" s="35">
        <v>0.94665451600135631</v>
      </c>
      <c r="N66" s="35">
        <v>0.94822103221345744</v>
      </c>
      <c r="O66" s="35">
        <v>0.94434194937294769</v>
      </c>
      <c r="P66" s="35">
        <v>0.94578600507072985</v>
      </c>
      <c r="Q66" s="35">
        <v>0.94578600507072985</v>
      </c>
      <c r="R66" s="35">
        <v>0.94578600507072985</v>
      </c>
      <c r="S66" s="35">
        <v>0.94578600507072985</v>
      </c>
      <c r="T66" s="35">
        <v>0.94578600507072985</v>
      </c>
    </row>
    <row r="67" spans="1:20" hidden="1" x14ac:dyDescent="0.25">
      <c r="D67" s="6" t="s">
        <v>76</v>
      </c>
      <c r="E67" s="35">
        <v>6.895836536429073E-2</v>
      </c>
      <c r="F67" s="35">
        <v>6.0652341162953739E-2</v>
      </c>
      <c r="G67" s="35">
        <v>5.9824385155684785E-2</v>
      </c>
      <c r="H67" s="35">
        <v>5.2444113170485536E-2</v>
      </c>
      <c r="I67" s="35">
        <v>5.2089407649091896E-2</v>
      </c>
      <c r="J67" s="35">
        <v>5.1858105032059065E-2</v>
      </c>
      <c r="K67" s="35">
        <v>5.1671853234163539E-2</v>
      </c>
      <c r="L67" s="35">
        <v>5.0147242316444643E-2</v>
      </c>
      <c r="M67" s="35">
        <v>5.304638912345614E-2</v>
      </c>
      <c r="N67" s="35">
        <v>5.1778967786542632E-2</v>
      </c>
      <c r="O67" s="35">
        <v>5.5658050627052334E-2</v>
      </c>
      <c r="P67" s="35">
        <v>5.4213994929270239E-2</v>
      </c>
      <c r="Q67" s="35">
        <v>5.4213994929270239E-2</v>
      </c>
      <c r="R67" s="35">
        <v>5.4213994929270239E-2</v>
      </c>
      <c r="S67" s="35">
        <v>5.4213994929270239E-2</v>
      </c>
      <c r="T67" s="35">
        <v>5.4213994929270239E-2</v>
      </c>
    </row>
    <row r="68" spans="1:20" hidden="1" x14ac:dyDescent="0.25">
      <c r="D68" s="6" t="s">
        <v>77</v>
      </c>
      <c r="E68" s="35">
        <v>1</v>
      </c>
      <c r="F68" s="35">
        <v>1</v>
      </c>
      <c r="G68" s="35">
        <v>1</v>
      </c>
      <c r="H68" s="35">
        <v>1</v>
      </c>
      <c r="I68" s="35">
        <v>1</v>
      </c>
      <c r="J68" s="35">
        <v>1</v>
      </c>
      <c r="K68" s="35">
        <v>1</v>
      </c>
      <c r="L68" s="35">
        <v>1</v>
      </c>
      <c r="M68" s="35">
        <v>1</v>
      </c>
      <c r="N68" s="35">
        <v>1</v>
      </c>
      <c r="O68" s="35">
        <v>1</v>
      </c>
      <c r="P68" s="35">
        <v>1</v>
      </c>
      <c r="Q68" s="35">
        <v>1</v>
      </c>
      <c r="R68" s="35">
        <v>1</v>
      </c>
      <c r="S68" s="35">
        <v>1</v>
      </c>
      <c r="T68" s="35">
        <v>1</v>
      </c>
    </row>
    <row r="73" spans="1:20" x14ac:dyDescent="0.25">
      <c r="B73" s="13"/>
      <c r="C73" s="13"/>
      <c r="D73" s="14"/>
      <c r="E73" s="14"/>
      <c r="F73" s="14"/>
      <c r="G73" s="14"/>
      <c r="H73" s="14"/>
      <c r="I73" s="14"/>
    </row>
    <row r="74" spans="1:20" ht="9" customHeight="1" x14ac:dyDescent="0.25">
      <c r="B74" s="13"/>
      <c r="C74" s="13"/>
      <c r="D74" s="14"/>
      <c r="E74" s="14"/>
      <c r="F74" s="14"/>
      <c r="G74" s="14"/>
      <c r="H74" s="14"/>
      <c r="I74" s="14"/>
    </row>
    <row r="75" spans="1:20" x14ac:dyDescent="0.25">
      <c r="B75" s="97"/>
      <c r="C75" s="97"/>
      <c r="D75" s="97"/>
      <c r="E75" s="97"/>
      <c r="F75" s="97"/>
      <c r="G75" s="97"/>
      <c r="H75" s="97"/>
      <c r="I75" s="97"/>
      <c r="J75" s="21"/>
    </row>
  </sheetData>
  <mergeCells count="8">
    <mergeCell ref="C7:Q7"/>
    <mergeCell ref="C18:D18"/>
    <mergeCell ref="C38:D38"/>
    <mergeCell ref="C40:D40"/>
    <mergeCell ref="C12:D12"/>
    <mergeCell ref="C8:I8"/>
    <mergeCell ref="D9:E9"/>
    <mergeCell ref="C10:D10"/>
  </mergeCells>
  <pageMargins left="0.7" right="0.7" top="0.75" bottom="0.75" header="0.3" footer="0.3"/>
  <pageSetup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3:U57"/>
  <sheetViews>
    <sheetView zoomScaleNormal="100" zoomScaleSheetLayoutView="85" workbookViewId="0">
      <selection activeCell="O5" sqref="O5"/>
    </sheetView>
  </sheetViews>
  <sheetFormatPr defaultRowHeight="15" x14ac:dyDescent="0.25"/>
  <cols>
    <col min="1" max="1" width="9.140625" style="6"/>
    <col min="2" max="2" width="7.7109375" style="5" customWidth="1"/>
    <col min="3" max="3" width="36.42578125" style="5" customWidth="1"/>
    <col min="4" max="15" width="12.5703125" style="6" customWidth="1"/>
    <col min="16" max="19" width="12.85546875" style="5" customWidth="1"/>
    <col min="20" max="20" width="13.5703125" style="5" customWidth="1"/>
    <col min="21" max="21" width="9.140625" style="5" customWidth="1"/>
    <col min="22" max="262" width="9.140625" style="6"/>
    <col min="263" max="263" width="7.7109375" style="6" customWidth="1"/>
    <col min="264" max="264" width="35.5703125" style="6" customWidth="1"/>
    <col min="265" max="265" width="12.140625" style="6" customWidth="1"/>
    <col min="266" max="266" width="11.7109375" style="6" customWidth="1"/>
    <col min="267" max="268" width="11.5703125" style="6" customWidth="1"/>
    <col min="269" max="269" width="12.5703125" style="6" customWidth="1"/>
    <col min="270" max="270" width="2.85546875" style="6" customWidth="1"/>
    <col min="271" max="271" width="10.42578125" style="6" customWidth="1"/>
    <col min="272" max="275" width="12.85546875" style="6" bestFit="1" customWidth="1"/>
    <col min="276" max="276" width="13.5703125" style="6" customWidth="1"/>
    <col min="277" max="518" width="9.140625" style="6"/>
    <col min="519" max="519" width="7.7109375" style="6" customWidth="1"/>
    <col min="520" max="520" width="35.5703125" style="6" customWidth="1"/>
    <col min="521" max="521" width="12.140625" style="6" customWidth="1"/>
    <col min="522" max="522" width="11.7109375" style="6" customWidth="1"/>
    <col min="523" max="524" width="11.5703125" style="6" customWidth="1"/>
    <col min="525" max="525" width="12.5703125" style="6" customWidth="1"/>
    <col min="526" max="526" width="2.85546875" style="6" customWidth="1"/>
    <col min="527" max="527" width="10.42578125" style="6" customWidth="1"/>
    <col min="528" max="531" width="12.85546875" style="6" bestFit="1" customWidth="1"/>
    <col min="532" max="532" width="13.5703125" style="6" customWidth="1"/>
    <col min="533" max="774" width="9.140625" style="6"/>
    <col min="775" max="775" width="7.7109375" style="6" customWidth="1"/>
    <col min="776" max="776" width="35.5703125" style="6" customWidth="1"/>
    <col min="777" max="777" width="12.140625" style="6" customWidth="1"/>
    <col min="778" max="778" width="11.7109375" style="6" customWidth="1"/>
    <col min="779" max="780" width="11.5703125" style="6" customWidth="1"/>
    <col min="781" max="781" width="12.5703125" style="6" customWidth="1"/>
    <col min="782" max="782" width="2.85546875" style="6" customWidth="1"/>
    <col min="783" max="783" width="10.42578125" style="6" customWidth="1"/>
    <col min="784" max="787" width="12.85546875" style="6" bestFit="1" customWidth="1"/>
    <col min="788" max="788" width="13.5703125" style="6" customWidth="1"/>
    <col min="789" max="1030" width="9.140625" style="6"/>
    <col min="1031" max="1031" width="7.7109375" style="6" customWidth="1"/>
    <col min="1032" max="1032" width="35.5703125" style="6" customWidth="1"/>
    <col min="1033" max="1033" width="12.140625" style="6" customWidth="1"/>
    <col min="1034" max="1034" width="11.7109375" style="6" customWidth="1"/>
    <col min="1035" max="1036" width="11.5703125" style="6" customWidth="1"/>
    <col min="1037" max="1037" width="12.5703125" style="6" customWidth="1"/>
    <col min="1038" max="1038" width="2.85546875" style="6" customWidth="1"/>
    <col min="1039" max="1039" width="10.42578125" style="6" customWidth="1"/>
    <col min="1040" max="1043" width="12.85546875" style="6" bestFit="1" customWidth="1"/>
    <col min="1044" max="1044" width="13.5703125" style="6" customWidth="1"/>
    <col min="1045" max="1286" width="9.140625" style="6"/>
    <col min="1287" max="1287" width="7.7109375" style="6" customWidth="1"/>
    <col min="1288" max="1288" width="35.5703125" style="6" customWidth="1"/>
    <col min="1289" max="1289" width="12.140625" style="6" customWidth="1"/>
    <col min="1290" max="1290" width="11.7109375" style="6" customWidth="1"/>
    <col min="1291" max="1292" width="11.5703125" style="6" customWidth="1"/>
    <col min="1293" max="1293" width="12.5703125" style="6" customWidth="1"/>
    <col min="1294" max="1294" width="2.85546875" style="6" customWidth="1"/>
    <col min="1295" max="1295" width="10.42578125" style="6" customWidth="1"/>
    <col min="1296" max="1299" width="12.85546875" style="6" bestFit="1" customWidth="1"/>
    <col min="1300" max="1300" width="13.5703125" style="6" customWidth="1"/>
    <col min="1301" max="1542" width="9.140625" style="6"/>
    <col min="1543" max="1543" width="7.7109375" style="6" customWidth="1"/>
    <col min="1544" max="1544" width="35.5703125" style="6" customWidth="1"/>
    <col min="1545" max="1545" width="12.140625" style="6" customWidth="1"/>
    <col min="1546" max="1546" width="11.7109375" style="6" customWidth="1"/>
    <col min="1547" max="1548" width="11.5703125" style="6" customWidth="1"/>
    <col min="1549" max="1549" width="12.5703125" style="6" customWidth="1"/>
    <col min="1550" max="1550" width="2.85546875" style="6" customWidth="1"/>
    <col min="1551" max="1551" width="10.42578125" style="6" customWidth="1"/>
    <col min="1552" max="1555" width="12.85546875" style="6" bestFit="1" customWidth="1"/>
    <col min="1556" max="1556" width="13.5703125" style="6" customWidth="1"/>
    <col min="1557" max="1798" width="9.140625" style="6"/>
    <col min="1799" max="1799" width="7.7109375" style="6" customWidth="1"/>
    <col min="1800" max="1800" width="35.5703125" style="6" customWidth="1"/>
    <col min="1801" max="1801" width="12.140625" style="6" customWidth="1"/>
    <col min="1802" max="1802" width="11.7109375" style="6" customWidth="1"/>
    <col min="1803" max="1804" width="11.5703125" style="6" customWidth="1"/>
    <col min="1805" max="1805" width="12.5703125" style="6" customWidth="1"/>
    <col min="1806" max="1806" width="2.85546875" style="6" customWidth="1"/>
    <col min="1807" max="1807" width="10.42578125" style="6" customWidth="1"/>
    <col min="1808" max="1811" width="12.85546875" style="6" bestFit="1" customWidth="1"/>
    <col min="1812" max="1812" width="13.5703125" style="6" customWidth="1"/>
    <col min="1813" max="2054" width="9.140625" style="6"/>
    <col min="2055" max="2055" width="7.7109375" style="6" customWidth="1"/>
    <col min="2056" max="2056" width="35.5703125" style="6" customWidth="1"/>
    <col min="2057" max="2057" width="12.140625" style="6" customWidth="1"/>
    <col min="2058" max="2058" width="11.7109375" style="6" customWidth="1"/>
    <col min="2059" max="2060" width="11.5703125" style="6" customWidth="1"/>
    <col min="2061" max="2061" width="12.5703125" style="6" customWidth="1"/>
    <col min="2062" max="2062" width="2.85546875" style="6" customWidth="1"/>
    <col min="2063" max="2063" width="10.42578125" style="6" customWidth="1"/>
    <col min="2064" max="2067" width="12.85546875" style="6" bestFit="1" customWidth="1"/>
    <col min="2068" max="2068" width="13.5703125" style="6" customWidth="1"/>
    <col min="2069" max="2310" width="9.140625" style="6"/>
    <col min="2311" max="2311" width="7.7109375" style="6" customWidth="1"/>
    <col min="2312" max="2312" width="35.5703125" style="6" customWidth="1"/>
    <col min="2313" max="2313" width="12.140625" style="6" customWidth="1"/>
    <col min="2314" max="2314" width="11.7109375" style="6" customWidth="1"/>
    <col min="2315" max="2316" width="11.5703125" style="6" customWidth="1"/>
    <col min="2317" max="2317" width="12.5703125" style="6" customWidth="1"/>
    <col min="2318" max="2318" width="2.85546875" style="6" customWidth="1"/>
    <col min="2319" max="2319" width="10.42578125" style="6" customWidth="1"/>
    <col min="2320" max="2323" width="12.85546875" style="6" bestFit="1" customWidth="1"/>
    <col min="2324" max="2324" width="13.5703125" style="6" customWidth="1"/>
    <col min="2325" max="2566" width="9.140625" style="6"/>
    <col min="2567" max="2567" width="7.7109375" style="6" customWidth="1"/>
    <col min="2568" max="2568" width="35.5703125" style="6" customWidth="1"/>
    <col min="2569" max="2569" width="12.140625" style="6" customWidth="1"/>
    <col min="2570" max="2570" width="11.7109375" style="6" customWidth="1"/>
    <col min="2571" max="2572" width="11.5703125" style="6" customWidth="1"/>
    <col min="2573" max="2573" width="12.5703125" style="6" customWidth="1"/>
    <col min="2574" max="2574" width="2.85546875" style="6" customWidth="1"/>
    <col min="2575" max="2575" width="10.42578125" style="6" customWidth="1"/>
    <col min="2576" max="2579" width="12.85546875" style="6" bestFit="1" customWidth="1"/>
    <col min="2580" max="2580" width="13.5703125" style="6" customWidth="1"/>
    <col min="2581" max="2822" width="9.140625" style="6"/>
    <col min="2823" max="2823" width="7.7109375" style="6" customWidth="1"/>
    <col min="2824" max="2824" width="35.5703125" style="6" customWidth="1"/>
    <col min="2825" max="2825" width="12.140625" style="6" customWidth="1"/>
    <col min="2826" max="2826" width="11.7109375" style="6" customWidth="1"/>
    <col min="2827" max="2828" width="11.5703125" style="6" customWidth="1"/>
    <col min="2829" max="2829" width="12.5703125" style="6" customWidth="1"/>
    <col min="2830" max="2830" width="2.85546875" style="6" customWidth="1"/>
    <col min="2831" max="2831" width="10.42578125" style="6" customWidth="1"/>
    <col min="2832" max="2835" width="12.85546875" style="6" bestFit="1" customWidth="1"/>
    <col min="2836" max="2836" width="13.5703125" style="6" customWidth="1"/>
    <col min="2837" max="3078" width="9.140625" style="6"/>
    <col min="3079" max="3079" width="7.7109375" style="6" customWidth="1"/>
    <col min="3080" max="3080" width="35.5703125" style="6" customWidth="1"/>
    <col min="3081" max="3081" width="12.140625" style="6" customWidth="1"/>
    <col min="3082" max="3082" width="11.7109375" style="6" customWidth="1"/>
    <col min="3083" max="3084" width="11.5703125" style="6" customWidth="1"/>
    <col min="3085" max="3085" width="12.5703125" style="6" customWidth="1"/>
    <col min="3086" max="3086" width="2.85546875" style="6" customWidth="1"/>
    <col min="3087" max="3087" width="10.42578125" style="6" customWidth="1"/>
    <col min="3088" max="3091" width="12.85546875" style="6" bestFit="1" customWidth="1"/>
    <col min="3092" max="3092" width="13.5703125" style="6" customWidth="1"/>
    <col min="3093" max="3334" width="9.140625" style="6"/>
    <col min="3335" max="3335" width="7.7109375" style="6" customWidth="1"/>
    <col min="3336" max="3336" width="35.5703125" style="6" customWidth="1"/>
    <col min="3337" max="3337" width="12.140625" style="6" customWidth="1"/>
    <col min="3338" max="3338" width="11.7109375" style="6" customWidth="1"/>
    <col min="3339" max="3340" width="11.5703125" style="6" customWidth="1"/>
    <col min="3341" max="3341" width="12.5703125" style="6" customWidth="1"/>
    <col min="3342" max="3342" width="2.85546875" style="6" customWidth="1"/>
    <col min="3343" max="3343" width="10.42578125" style="6" customWidth="1"/>
    <col min="3344" max="3347" width="12.85546875" style="6" bestFit="1" customWidth="1"/>
    <col min="3348" max="3348" width="13.5703125" style="6" customWidth="1"/>
    <col min="3349" max="3590" width="9.140625" style="6"/>
    <col min="3591" max="3591" width="7.7109375" style="6" customWidth="1"/>
    <col min="3592" max="3592" width="35.5703125" style="6" customWidth="1"/>
    <col min="3593" max="3593" width="12.140625" style="6" customWidth="1"/>
    <col min="3594" max="3594" width="11.7109375" style="6" customWidth="1"/>
    <col min="3595" max="3596" width="11.5703125" style="6" customWidth="1"/>
    <col min="3597" max="3597" width="12.5703125" style="6" customWidth="1"/>
    <col min="3598" max="3598" width="2.85546875" style="6" customWidth="1"/>
    <col min="3599" max="3599" width="10.42578125" style="6" customWidth="1"/>
    <col min="3600" max="3603" width="12.85546875" style="6" bestFit="1" customWidth="1"/>
    <col min="3604" max="3604" width="13.5703125" style="6" customWidth="1"/>
    <col min="3605" max="3846" width="9.140625" style="6"/>
    <col min="3847" max="3847" width="7.7109375" style="6" customWidth="1"/>
    <col min="3848" max="3848" width="35.5703125" style="6" customWidth="1"/>
    <col min="3849" max="3849" width="12.140625" style="6" customWidth="1"/>
    <col min="3850" max="3850" width="11.7109375" style="6" customWidth="1"/>
    <col min="3851" max="3852" width="11.5703125" style="6" customWidth="1"/>
    <col min="3853" max="3853" width="12.5703125" style="6" customWidth="1"/>
    <col min="3854" max="3854" width="2.85546875" style="6" customWidth="1"/>
    <col min="3855" max="3855" width="10.42578125" style="6" customWidth="1"/>
    <col min="3856" max="3859" width="12.85546875" style="6" bestFit="1" customWidth="1"/>
    <col min="3860" max="3860" width="13.5703125" style="6" customWidth="1"/>
    <col min="3861" max="4102" width="9.140625" style="6"/>
    <col min="4103" max="4103" width="7.7109375" style="6" customWidth="1"/>
    <col min="4104" max="4104" width="35.5703125" style="6" customWidth="1"/>
    <col min="4105" max="4105" width="12.140625" style="6" customWidth="1"/>
    <col min="4106" max="4106" width="11.7109375" style="6" customWidth="1"/>
    <col min="4107" max="4108" width="11.5703125" style="6" customWidth="1"/>
    <col min="4109" max="4109" width="12.5703125" style="6" customWidth="1"/>
    <col min="4110" max="4110" width="2.85546875" style="6" customWidth="1"/>
    <col min="4111" max="4111" width="10.42578125" style="6" customWidth="1"/>
    <col min="4112" max="4115" width="12.85546875" style="6" bestFit="1" customWidth="1"/>
    <col min="4116" max="4116" width="13.5703125" style="6" customWidth="1"/>
    <col min="4117" max="4358" width="9.140625" style="6"/>
    <col min="4359" max="4359" width="7.7109375" style="6" customWidth="1"/>
    <col min="4360" max="4360" width="35.5703125" style="6" customWidth="1"/>
    <col min="4361" max="4361" width="12.140625" style="6" customWidth="1"/>
    <col min="4362" max="4362" width="11.7109375" style="6" customWidth="1"/>
    <col min="4363" max="4364" width="11.5703125" style="6" customWidth="1"/>
    <col min="4365" max="4365" width="12.5703125" style="6" customWidth="1"/>
    <col min="4366" max="4366" width="2.85546875" style="6" customWidth="1"/>
    <col min="4367" max="4367" width="10.42578125" style="6" customWidth="1"/>
    <col min="4368" max="4371" width="12.85546875" style="6" bestFit="1" customWidth="1"/>
    <col min="4372" max="4372" width="13.5703125" style="6" customWidth="1"/>
    <col min="4373" max="4614" width="9.140625" style="6"/>
    <col min="4615" max="4615" width="7.7109375" style="6" customWidth="1"/>
    <col min="4616" max="4616" width="35.5703125" style="6" customWidth="1"/>
    <col min="4617" max="4617" width="12.140625" style="6" customWidth="1"/>
    <col min="4618" max="4618" width="11.7109375" style="6" customWidth="1"/>
    <col min="4619" max="4620" width="11.5703125" style="6" customWidth="1"/>
    <col min="4621" max="4621" width="12.5703125" style="6" customWidth="1"/>
    <col min="4622" max="4622" width="2.85546875" style="6" customWidth="1"/>
    <col min="4623" max="4623" width="10.42578125" style="6" customWidth="1"/>
    <col min="4624" max="4627" width="12.85546875" style="6" bestFit="1" customWidth="1"/>
    <col min="4628" max="4628" width="13.5703125" style="6" customWidth="1"/>
    <col min="4629" max="4870" width="9.140625" style="6"/>
    <col min="4871" max="4871" width="7.7109375" style="6" customWidth="1"/>
    <col min="4872" max="4872" width="35.5703125" style="6" customWidth="1"/>
    <col min="4873" max="4873" width="12.140625" style="6" customWidth="1"/>
    <col min="4874" max="4874" width="11.7109375" style="6" customWidth="1"/>
    <col min="4875" max="4876" width="11.5703125" style="6" customWidth="1"/>
    <col min="4877" max="4877" width="12.5703125" style="6" customWidth="1"/>
    <col min="4878" max="4878" width="2.85546875" style="6" customWidth="1"/>
    <col min="4879" max="4879" width="10.42578125" style="6" customWidth="1"/>
    <col min="4880" max="4883" width="12.85546875" style="6" bestFit="1" customWidth="1"/>
    <col min="4884" max="4884" width="13.5703125" style="6" customWidth="1"/>
    <col min="4885" max="5126" width="9.140625" style="6"/>
    <col min="5127" max="5127" width="7.7109375" style="6" customWidth="1"/>
    <col min="5128" max="5128" width="35.5703125" style="6" customWidth="1"/>
    <col min="5129" max="5129" width="12.140625" style="6" customWidth="1"/>
    <col min="5130" max="5130" width="11.7109375" style="6" customWidth="1"/>
    <col min="5131" max="5132" width="11.5703125" style="6" customWidth="1"/>
    <col min="5133" max="5133" width="12.5703125" style="6" customWidth="1"/>
    <col min="5134" max="5134" width="2.85546875" style="6" customWidth="1"/>
    <col min="5135" max="5135" width="10.42578125" style="6" customWidth="1"/>
    <col min="5136" max="5139" width="12.85546875" style="6" bestFit="1" customWidth="1"/>
    <col min="5140" max="5140" width="13.5703125" style="6" customWidth="1"/>
    <col min="5141" max="5382" width="9.140625" style="6"/>
    <col min="5383" max="5383" width="7.7109375" style="6" customWidth="1"/>
    <col min="5384" max="5384" width="35.5703125" style="6" customWidth="1"/>
    <col min="5385" max="5385" width="12.140625" style="6" customWidth="1"/>
    <col min="5386" max="5386" width="11.7109375" style="6" customWidth="1"/>
    <col min="5387" max="5388" width="11.5703125" style="6" customWidth="1"/>
    <col min="5389" max="5389" width="12.5703125" style="6" customWidth="1"/>
    <col min="5390" max="5390" width="2.85546875" style="6" customWidth="1"/>
    <col min="5391" max="5391" width="10.42578125" style="6" customWidth="1"/>
    <col min="5392" max="5395" width="12.85546875" style="6" bestFit="1" customWidth="1"/>
    <col min="5396" max="5396" width="13.5703125" style="6" customWidth="1"/>
    <col min="5397" max="5638" width="9.140625" style="6"/>
    <col min="5639" max="5639" width="7.7109375" style="6" customWidth="1"/>
    <col min="5640" max="5640" width="35.5703125" style="6" customWidth="1"/>
    <col min="5641" max="5641" width="12.140625" style="6" customWidth="1"/>
    <col min="5642" max="5642" width="11.7109375" style="6" customWidth="1"/>
    <col min="5643" max="5644" width="11.5703125" style="6" customWidth="1"/>
    <col min="5645" max="5645" width="12.5703125" style="6" customWidth="1"/>
    <col min="5646" max="5646" width="2.85546875" style="6" customWidth="1"/>
    <col min="5647" max="5647" width="10.42578125" style="6" customWidth="1"/>
    <col min="5648" max="5651" width="12.85546875" style="6" bestFit="1" customWidth="1"/>
    <col min="5652" max="5652" width="13.5703125" style="6" customWidth="1"/>
    <col min="5653" max="5894" width="9.140625" style="6"/>
    <col min="5895" max="5895" width="7.7109375" style="6" customWidth="1"/>
    <col min="5896" max="5896" width="35.5703125" style="6" customWidth="1"/>
    <col min="5897" max="5897" width="12.140625" style="6" customWidth="1"/>
    <col min="5898" max="5898" width="11.7109375" style="6" customWidth="1"/>
    <col min="5899" max="5900" width="11.5703125" style="6" customWidth="1"/>
    <col min="5901" max="5901" width="12.5703125" style="6" customWidth="1"/>
    <col min="5902" max="5902" width="2.85546875" style="6" customWidth="1"/>
    <col min="5903" max="5903" width="10.42578125" style="6" customWidth="1"/>
    <col min="5904" max="5907" width="12.85546875" style="6" bestFit="1" customWidth="1"/>
    <col min="5908" max="5908" width="13.5703125" style="6" customWidth="1"/>
    <col min="5909" max="6150" width="9.140625" style="6"/>
    <col min="6151" max="6151" width="7.7109375" style="6" customWidth="1"/>
    <col min="6152" max="6152" width="35.5703125" style="6" customWidth="1"/>
    <col min="6153" max="6153" width="12.140625" style="6" customWidth="1"/>
    <col min="6154" max="6154" width="11.7109375" style="6" customWidth="1"/>
    <col min="6155" max="6156" width="11.5703125" style="6" customWidth="1"/>
    <col min="6157" max="6157" width="12.5703125" style="6" customWidth="1"/>
    <col min="6158" max="6158" width="2.85546875" style="6" customWidth="1"/>
    <col min="6159" max="6159" width="10.42578125" style="6" customWidth="1"/>
    <col min="6160" max="6163" width="12.85546875" style="6" bestFit="1" customWidth="1"/>
    <col min="6164" max="6164" width="13.5703125" style="6" customWidth="1"/>
    <col min="6165" max="6406" width="9.140625" style="6"/>
    <col min="6407" max="6407" width="7.7109375" style="6" customWidth="1"/>
    <col min="6408" max="6408" width="35.5703125" style="6" customWidth="1"/>
    <col min="6409" max="6409" width="12.140625" style="6" customWidth="1"/>
    <col min="6410" max="6410" width="11.7109375" style="6" customWidth="1"/>
    <col min="6411" max="6412" width="11.5703125" style="6" customWidth="1"/>
    <col min="6413" max="6413" width="12.5703125" style="6" customWidth="1"/>
    <col min="6414" max="6414" width="2.85546875" style="6" customWidth="1"/>
    <col min="6415" max="6415" width="10.42578125" style="6" customWidth="1"/>
    <col min="6416" max="6419" width="12.85546875" style="6" bestFit="1" customWidth="1"/>
    <col min="6420" max="6420" width="13.5703125" style="6" customWidth="1"/>
    <col min="6421" max="6662" width="9.140625" style="6"/>
    <col min="6663" max="6663" width="7.7109375" style="6" customWidth="1"/>
    <col min="6664" max="6664" width="35.5703125" style="6" customWidth="1"/>
    <col min="6665" max="6665" width="12.140625" style="6" customWidth="1"/>
    <col min="6666" max="6666" width="11.7109375" style="6" customWidth="1"/>
    <col min="6667" max="6668" width="11.5703125" style="6" customWidth="1"/>
    <col min="6669" max="6669" width="12.5703125" style="6" customWidth="1"/>
    <col min="6670" max="6670" width="2.85546875" style="6" customWidth="1"/>
    <col min="6671" max="6671" width="10.42578125" style="6" customWidth="1"/>
    <col min="6672" max="6675" width="12.85546875" style="6" bestFit="1" customWidth="1"/>
    <col min="6676" max="6676" width="13.5703125" style="6" customWidth="1"/>
    <col min="6677" max="6918" width="9.140625" style="6"/>
    <col min="6919" max="6919" width="7.7109375" style="6" customWidth="1"/>
    <col min="6920" max="6920" width="35.5703125" style="6" customWidth="1"/>
    <col min="6921" max="6921" width="12.140625" style="6" customWidth="1"/>
    <col min="6922" max="6922" width="11.7109375" style="6" customWidth="1"/>
    <col min="6923" max="6924" width="11.5703125" style="6" customWidth="1"/>
    <col min="6925" max="6925" width="12.5703125" style="6" customWidth="1"/>
    <col min="6926" max="6926" width="2.85546875" style="6" customWidth="1"/>
    <col min="6927" max="6927" width="10.42578125" style="6" customWidth="1"/>
    <col min="6928" max="6931" width="12.85546875" style="6" bestFit="1" customWidth="1"/>
    <col min="6932" max="6932" width="13.5703125" style="6" customWidth="1"/>
    <col min="6933" max="7174" width="9.140625" style="6"/>
    <col min="7175" max="7175" width="7.7109375" style="6" customWidth="1"/>
    <col min="7176" max="7176" width="35.5703125" style="6" customWidth="1"/>
    <col min="7177" max="7177" width="12.140625" style="6" customWidth="1"/>
    <col min="7178" max="7178" width="11.7109375" style="6" customWidth="1"/>
    <col min="7179" max="7180" width="11.5703125" style="6" customWidth="1"/>
    <col min="7181" max="7181" width="12.5703125" style="6" customWidth="1"/>
    <col min="7182" max="7182" width="2.85546875" style="6" customWidth="1"/>
    <col min="7183" max="7183" width="10.42578125" style="6" customWidth="1"/>
    <col min="7184" max="7187" width="12.85546875" style="6" bestFit="1" customWidth="1"/>
    <col min="7188" max="7188" width="13.5703125" style="6" customWidth="1"/>
    <col min="7189" max="7430" width="9.140625" style="6"/>
    <col min="7431" max="7431" width="7.7109375" style="6" customWidth="1"/>
    <col min="7432" max="7432" width="35.5703125" style="6" customWidth="1"/>
    <col min="7433" max="7433" width="12.140625" style="6" customWidth="1"/>
    <col min="7434" max="7434" width="11.7109375" style="6" customWidth="1"/>
    <col min="7435" max="7436" width="11.5703125" style="6" customWidth="1"/>
    <col min="7437" max="7437" width="12.5703125" style="6" customWidth="1"/>
    <col min="7438" max="7438" width="2.85546875" style="6" customWidth="1"/>
    <col min="7439" max="7439" width="10.42578125" style="6" customWidth="1"/>
    <col min="7440" max="7443" width="12.85546875" style="6" bestFit="1" customWidth="1"/>
    <col min="7444" max="7444" width="13.5703125" style="6" customWidth="1"/>
    <col min="7445" max="7686" width="9.140625" style="6"/>
    <col min="7687" max="7687" width="7.7109375" style="6" customWidth="1"/>
    <col min="7688" max="7688" width="35.5703125" style="6" customWidth="1"/>
    <col min="7689" max="7689" width="12.140625" style="6" customWidth="1"/>
    <col min="7690" max="7690" width="11.7109375" style="6" customWidth="1"/>
    <col min="7691" max="7692" width="11.5703125" style="6" customWidth="1"/>
    <col min="7693" max="7693" width="12.5703125" style="6" customWidth="1"/>
    <col min="7694" max="7694" width="2.85546875" style="6" customWidth="1"/>
    <col min="7695" max="7695" width="10.42578125" style="6" customWidth="1"/>
    <col min="7696" max="7699" width="12.85546875" style="6" bestFit="1" customWidth="1"/>
    <col min="7700" max="7700" width="13.5703125" style="6" customWidth="1"/>
    <col min="7701" max="7942" width="9.140625" style="6"/>
    <col min="7943" max="7943" width="7.7109375" style="6" customWidth="1"/>
    <col min="7944" max="7944" width="35.5703125" style="6" customWidth="1"/>
    <col min="7945" max="7945" width="12.140625" style="6" customWidth="1"/>
    <col min="7946" max="7946" width="11.7109375" style="6" customWidth="1"/>
    <col min="7947" max="7948" width="11.5703125" style="6" customWidth="1"/>
    <col min="7949" max="7949" width="12.5703125" style="6" customWidth="1"/>
    <col min="7950" max="7950" width="2.85546875" style="6" customWidth="1"/>
    <col min="7951" max="7951" width="10.42578125" style="6" customWidth="1"/>
    <col min="7952" max="7955" width="12.85546875" style="6" bestFit="1" customWidth="1"/>
    <col min="7956" max="7956" width="13.5703125" style="6" customWidth="1"/>
    <col min="7957" max="8198" width="9.140625" style="6"/>
    <col min="8199" max="8199" width="7.7109375" style="6" customWidth="1"/>
    <col min="8200" max="8200" width="35.5703125" style="6" customWidth="1"/>
    <col min="8201" max="8201" width="12.140625" style="6" customWidth="1"/>
    <col min="8202" max="8202" width="11.7109375" style="6" customWidth="1"/>
    <col min="8203" max="8204" width="11.5703125" style="6" customWidth="1"/>
    <col min="8205" max="8205" width="12.5703125" style="6" customWidth="1"/>
    <col min="8206" max="8206" width="2.85546875" style="6" customWidth="1"/>
    <col min="8207" max="8207" width="10.42578125" style="6" customWidth="1"/>
    <col min="8208" max="8211" width="12.85546875" style="6" bestFit="1" customWidth="1"/>
    <col min="8212" max="8212" width="13.5703125" style="6" customWidth="1"/>
    <col min="8213" max="8454" width="9.140625" style="6"/>
    <col min="8455" max="8455" width="7.7109375" style="6" customWidth="1"/>
    <col min="8456" max="8456" width="35.5703125" style="6" customWidth="1"/>
    <col min="8457" max="8457" width="12.140625" style="6" customWidth="1"/>
    <col min="8458" max="8458" width="11.7109375" style="6" customWidth="1"/>
    <col min="8459" max="8460" width="11.5703125" style="6" customWidth="1"/>
    <col min="8461" max="8461" width="12.5703125" style="6" customWidth="1"/>
    <col min="8462" max="8462" width="2.85546875" style="6" customWidth="1"/>
    <col min="8463" max="8463" width="10.42578125" style="6" customWidth="1"/>
    <col min="8464" max="8467" width="12.85546875" style="6" bestFit="1" customWidth="1"/>
    <col min="8468" max="8468" width="13.5703125" style="6" customWidth="1"/>
    <col min="8469" max="8710" width="9.140625" style="6"/>
    <col min="8711" max="8711" width="7.7109375" style="6" customWidth="1"/>
    <col min="8712" max="8712" width="35.5703125" style="6" customWidth="1"/>
    <col min="8713" max="8713" width="12.140625" style="6" customWidth="1"/>
    <col min="8714" max="8714" width="11.7109375" style="6" customWidth="1"/>
    <col min="8715" max="8716" width="11.5703125" style="6" customWidth="1"/>
    <col min="8717" max="8717" width="12.5703125" style="6" customWidth="1"/>
    <col min="8718" max="8718" width="2.85546875" style="6" customWidth="1"/>
    <col min="8719" max="8719" width="10.42578125" style="6" customWidth="1"/>
    <col min="8720" max="8723" width="12.85546875" style="6" bestFit="1" customWidth="1"/>
    <col min="8724" max="8724" width="13.5703125" style="6" customWidth="1"/>
    <col min="8725" max="8966" width="9.140625" style="6"/>
    <col min="8967" max="8967" width="7.7109375" style="6" customWidth="1"/>
    <col min="8968" max="8968" width="35.5703125" style="6" customWidth="1"/>
    <col min="8969" max="8969" width="12.140625" style="6" customWidth="1"/>
    <col min="8970" max="8970" width="11.7109375" style="6" customWidth="1"/>
    <col min="8971" max="8972" width="11.5703125" style="6" customWidth="1"/>
    <col min="8973" max="8973" width="12.5703125" style="6" customWidth="1"/>
    <col min="8974" max="8974" width="2.85546875" style="6" customWidth="1"/>
    <col min="8975" max="8975" width="10.42578125" style="6" customWidth="1"/>
    <col min="8976" max="8979" width="12.85546875" style="6" bestFit="1" customWidth="1"/>
    <col min="8980" max="8980" width="13.5703125" style="6" customWidth="1"/>
    <col min="8981" max="9222" width="9.140625" style="6"/>
    <col min="9223" max="9223" width="7.7109375" style="6" customWidth="1"/>
    <col min="9224" max="9224" width="35.5703125" style="6" customWidth="1"/>
    <col min="9225" max="9225" width="12.140625" style="6" customWidth="1"/>
    <col min="9226" max="9226" width="11.7109375" style="6" customWidth="1"/>
    <col min="9227" max="9228" width="11.5703125" style="6" customWidth="1"/>
    <col min="9229" max="9229" width="12.5703125" style="6" customWidth="1"/>
    <col min="9230" max="9230" width="2.85546875" style="6" customWidth="1"/>
    <col min="9231" max="9231" width="10.42578125" style="6" customWidth="1"/>
    <col min="9232" max="9235" width="12.85546875" style="6" bestFit="1" customWidth="1"/>
    <col min="9236" max="9236" width="13.5703125" style="6" customWidth="1"/>
    <col min="9237" max="9478" width="9.140625" style="6"/>
    <col min="9479" max="9479" width="7.7109375" style="6" customWidth="1"/>
    <col min="9480" max="9480" width="35.5703125" style="6" customWidth="1"/>
    <col min="9481" max="9481" width="12.140625" style="6" customWidth="1"/>
    <col min="9482" max="9482" width="11.7109375" style="6" customWidth="1"/>
    <col min="9483" max="9484" width="11.5703125" style="6" customWidth="1"/>
    <col min="9485" max="9485" width="12.5703125" style="6" customWidth="1"/>
    <col min="9486" max="9486" width="2.85546875" style="6" customWidth="1"/>
    <col min="9487" max="9487" width="10.42578125" style="6" customWidth="1"/>
    <col min="9488" max="9491" width="12.85546875" style="6" bestFit="1" customWidth="1"/>
    <col min="9492" max="9492" width="13.5703125" style="6" customWidth="1"/>
    <col min="9493" max="9734" width="9.140625" style="6"/>
    <col min="9735" max="9735" width="7.7109375" style="6" customWidth="1"/>
    <col min="9736" max="9736" width="35.5703125" style="6" customWidth="1"/>
    <col min="9737" max="9737" width="12.140625" style="6" customWidth="1"/>
    <col min="9738" max="9738" width="11.7109375" style="6" customWidth="1"/>
    <col min="9739" max="9740" width="11.5703125" style="6" customWidth="1"/>
    <col min="9741" max="9741" width="12.5703125" style="6" customWidth="1"/>
    <col min="9742" max="9742" width="2.85546875" style="6" customWidth="1"/>
    <col min="9743" max="9743" width="10.42578125" style="6" customWidth="1"/>
    <col min="9744" max="9747" width="12.85546875" style="6" bestFit="1" customWidth="1"/>
    <col min="9748" max="9748" width="13.5703125" style="6" customWidth="1"/>
    <col min="9749" max="9990" width="9.140625" style="6"/>
    <col min="9991" max="9991" width="7.7109375" style="6" customWidth="1"/>
    <col min="9992" max="9992" width="35.5703125" style="6" customWidth="1"/>
    <col min="9993" max="9993" width="12.140625" style="6" customWidth="1"/>
    <col min="9994" max="9994" width="11.7109375" style="6" customWidth="1"/>
    <col min="9995" max="9996" width="11.5703125" style="6" customWidth="1"/>
    <col min="9997" max="9997" width="12.5703125" style="6" customWidth="1"/>
    <col min="9998" max="9998" width="2.85546875" style="6" customWidth="1"/>
    <col min="9999" max="9999" width="10.42578125" style="6" customWidth="1"/>
    <col min="10000" max="10003" width="12.85546875" style="6" bestFit="1" customWidth="1"/>
    <col min="10004" max="10004" width="13.5703125" style="6" customWidth="1"/>
    <col min="10005" max="10246" width="9.140625" style="6"/>
    <col min="10247" max="10247" width="7.7109375" style="6" customWidth="1"/>
    <col min="10248" max="10248" width="35.5703125" style="6" customWidth="1"/>
    <col min="10249" max="10249" width="12.140625" style="6" customWidth="1"/>
    <col min="10250" max="10250" width="11.7109375" style="6" customWidth="1"/>
    <col min="10251" max="10252" width="11.5703125" style="6" customWidth="1"/>
    <col min="10253" max="10253" width="12.5703125" style="6" customWidth="1"/>
    <col min="10254" max="10254" width="2.85546875" style="6" customWidth="1"/>
    <col min="10255" max="10255" width="10.42578125" style="6" customWidth="1"/>
    <col min="10256" max="10259" width="12.85546875" style="6" bestFit="1" customWidth="1"/>
    <col min="10260" max="10260" width="13.5703125" style="6" customWidth="1"/>
    <col min="10261" max="10502" width="9.140625" style="6"/>
    <col min="10503" max="10503" width="7.7109375" style="6" customWidth="1"/>
    <col min="10504" max="10504" width="35.5703125" style="6" customWidth="1"/>
    <col min="10505" max="10505" width="12.140625" style="6" customWidth="1"/>
    <col min="10506" max="10506" width="11.7109375" style="6" customWidth="1"/>
    <col min="10507" max="10508" width="11.5703125" style="6" customWidth="1"/>
    <col min="10509" max="10509" width="12.5703125" style="6" customWidth="1"/>
    <col min="10510" max="10510" width="2.85546875" style="6" customWidth="1"/>
    <col min="10511" max="10511" width="10.42578125" style="6" customWidth="1"/>
    <col min="10512" max="10515" width="12.85546875" style="6" bestFit="1" customWidth="1"/>
    <col min="10516" max="10516" width="13.5703125" style="6" customWidth="1"/>
    <col min="10517" max="10758" width="9.140625" style="6"/>
    <col min="10759" max="10759" width="7.7109375" style="6" customWidth="1"/>
    <col min="10760" max="10760" width="35.5703125" style="6" customWidth="1"/>
    <col min="10761" max="10761" width="12.140625" style="6" customWidth="1"/>
    <col min="10762" max="10762" width="11.7109375" style="6" customWidth="1"/>
    <col min="10763" max="10764" width="11.5703125" style="6" customWidth="1"/>
    <col min="10765" max="10765" width="12.5703125" style="6" customWidth="1"/>
    <col min="10766" max="10766" width="2.85546875" style="6" customWidth="1"/>
    <col min="10767" max="10767" width="10.42578125" style="6" customWidth="1"/>
    <col min="10768" max="10771" width="12.85546875" style="6" bestFit="1" customWidth="1"/>
    <col min="10772" max="10772" width="13.5703125" style="6" customWidth="1"/>
    <col min="10773" max="11014" width="9.140625" style="6"/>
    <col min="11015" max="11015" width="7.7109375" style="6" customWidth="1"/>
    <col min="11016" max="11016" width="35.5703125" style="6" customWidth="1"/>
    <col min="11017" max="11017" width="12.140625" style="6" customWidth="1"/>
    <col min="11018" max="11018" width="11.7109375" style="6" customWidth="1"/>
    <col min="11019" max="11020" width="11.5703125" style="6" customWidth="1"/>
    <col min="11021" max="11021" width="12.5703125" style="6" customWidth="1"/>
    <col min="11022" max="11022" width="2.85546875" style="6" customWidth="1"/>
    <col min="11023" max="11023" width="10.42578125" style="6" customWidth="1"/>
    <col min="11024" max="11027" width="12.85546875" style="6" bestFit="1" customWidth="1"/>
    <col min="11028" max="11028" width="13.5703125" style="6" customWidth="1"/>
    <col min="11029" max="11270" width="9.140625" style="6"/>
    <col min="11271" max="11271" width="7.7109375" style="6" customWidth="1"/>
    <col min="11272" max="11272" width="35.5703125" style="6" customWidth="1"/>
    <col min="11273" max="11273" width="12.140625" style="6" customWidth="1"/>
    <col min="11274" max="11274" width="11.7109375" style="6" customWidth="1"/>
    <col min="11275" max="11276" width="11.5703125" style="6" customWidth="1"/>
    <col min="11277" max="11277" width="12.5703125" style="6" customWidth="1"/>
    <col min="11278" max="11278" width="2.85546875" style="6" customWidth="1"/>
    <col min="11279" max="11279" width="10.42578125" style="6" customWidth="1"/>
    <col min="11280" max="11283" width="12.85546875" style="6" bestFit="1" customWidth="1"/>
    <col min="11284" max="11284" width="13.5703125" style="6" customWidth="1"/>
    <col min="11285" max="11526" width="9.140625" style="6"/>
    <col min="11527" max="11527" width="7.7109375" style="6" customWidth="1"/>
    <col min="11528" max="11528" width="35.5703125" style="6" customWidth="1"/>
    <col min="11529" max="11529" width="12.140625" style="6" customWidth="1"/>
    <col min="11530" max="11530" width="11.7109375" style="6" customWidth="1"/>
    <col min="11531" max="11532" width="11.5703125" style="6" customWidth="1"/>
    <col min="11533" max="11533" width="12.5703125" style="6" customWidth="1"/>
    <col min="11534" max="11534" width="2.85546875" style="6" customWidth="1"/>
    <col min="11535" max="11535" width="10.42578125" style="6" customWidth="1"/>
    <col min="11536" max="11539" width="12.85546875" style="6" bestFit="1" customWidth="1"/>
    <col min="11540" max="11540" width="13.5703125" style="6" customWidth="1"/>
    <col min="11541" max="11782" width="9.140625" style="6"/>
    <col min="11783" max="11783" width="7.7109375" style="6" customWidth="1"/>
    <col min="11784" max="11784" width="35.5703125" style="6" customWidth="1"/>
    <col min="11785" max="11785" width="12.140625" style="6" customWidth="1"/>
    <col min="11786" max="11786" width="11.7109375" style="6" customWidth="1"/>
    <col min="11787" max="11788" width="11.5703125" style="6" customWidth="1"/>
    <col min="11789" max="11789" width="12.5703125" style="6" customWidth="1"/>
    <col min="11790" max="11790" width="2.85546875" style="6" customWidth="1"/>
    <col min="11791" max="11791" width="10.42578125" style="6" customWidth="1"/>
    <col min="11792" max="11795" width="12.85546875" style="6" bestFit="1" customWidth="1"/>
    <col min="11796" max="11796" width="13.5703125" style="6" customWidth="1"/>
    <col min="11797" max="12038" width="9.140625" style="6"/>
    <col min="12039" max="12039" width="7.7109375" style="6" customWidth="1"/>
    <col min="12040" max="12040" width="35.5703125" style="6" customWidth="1"/>
    <col min="12041" max="12041" width="12.140625" style="6" customWidth="1"/>
    <col min="12042" max="12042" width="11.7109375" style="6" customWidth="1"/>
    <col min="12043" max="12044" width="11.5703125" style="6" customWidth="1"/>
    <col min="12045" max="12045" width="12.5703125" style="6" customWidth="1"/>
    <col min="12046" max="12046" width="2.85546875" style="6" customWidth="1"/>
    <col min="12047" max="12047" width="10.42578125" style="6" customWidth="1"/>
    <col min="12048" max="12051" width="12.85546875" style="6" bestFit="1" customWidth="1"/>
    <col min="12052" max="12052" width="13.5703125" style="6" customWidth="1"/>
    <col min="12053" max="12294" width="9.140625" style="6"/>
    <col min="12295" max="12295" width="7.7109375" style="6" customWidth="1"/>
    <col min="12296" max="12296" width="35.5703125" style="6" customWidth="1"/>
    <col min="12297" max="12297" width="12.140625" style="6" customWidth="1"/>
    <col min="12298" max="12298" width="11.7109375" style="6" customWidth="1"/>
    <col min="12299" max="12300" width="11.5703125" style="6" customWidth="1"/>
    <col min="12301" max="12301" width="12.5703125" style="6" customWidth="1"/>
    <col min="12302" max="12302" width="2.85546875" style="6" customWidth="1"/>
    <col min="12303" max="12303" width="10.42578125" style="6" customWidth="1"/>
    <col min="12304" max="12307" width="12.85546875" style="6" bestFit="1" customWidth="1"/>
    <col min="12308" max="12308" width="13.5703125" style="6" customWidth="1"/>
    <col min="12309" max="12550" width="9.140625" style="6"/>
    <col min="12551" max="12551" width="7.7109375" style="6" customWidth="1"/>
    <col min="12552" max="12552" width="35.5703125" style="6" customWidth="1"/>
    <col min="12553" max="12553" width="12.140625" style="6" customWidth="1"/>
    <col min="12554" max="12554" width="11.7109375" style="6" customWidth="1"/>
    <col min="12555" max="12556" width="11.5703125" style="6" customWidth="1"/>
    <col min="12557" max="12557" width="12.5703125" style="6" customWidth="1"/>
    <col min="12558" max="12558" width="2.85546875" style="6" customWidth="1"/>
    <col min="12559" max="12559" width="10.42578125" style="6" customWidth="1"/>
    <col min="12560" max="12563" width="12.85546875" style="6" bestFit="1" customWidth="1"/>
    <col min="12564" max="12564" width="13.5703125" style="6" customWidth="1"/>
    <col min="12565" max="12806" width="9.140625" style="6"/>
    <col min="12807" max="12807" width="7.7109375" style="6" customWidth="1"/>
    <col min="12808" max="12808" width="35.5703125" style="6" customWidth="1"/>
    <col min="12809" max="12809" width="12.140625" style="6" customWidth="1"/>
    <col min="12810" max="12810" width="11.7109375" style="6" customWidth="1"/>
    <col min="12811" max="12812" width="11.5703125" style="6" customWidth="1"/>
    <col min="12813" max="12813" width="12.5703125" style="6" customWidth="1"/>
    <col min="12814" max="12814" width="2.85546875" style="6" customWidth="1"/>
    <col min="12815" max="12815" width="10.42578125" style="6" customWidth="1"/>
    <col min="12816" max="12819" width="12.85546875" style="6" bestFit="1" customWidth="1"/>
    <col min="12820" max="12820" width="13.5703125" style="6" customWidth="1"/>
    <col min="12821" max="13062" width="9.140625" style="6"/>
    <col min="13063" max="13063" width="7.7109375" style="6" customWidth="1"/>
    <col min="13064" max="13064" width="35.5703125" style="6" customWidth="1"/>
    <col min="13065" max="13065" width="12.140625" style="6" customWidth="1"/>
    <col min="13066" max="13066" width="11.7109375" style="6" customWidth="1"/>
    <col min="13067" max="13068" width="11.5703125" style="6" customWidth="1"/>
    <col min="13069" max="13069" width="12.5703125" style="6" customWidth="1"/>
    <col min="13070" max="13070" width="2.85546875" style="6" customWidth="1"/>
    <col min="13071" max="13071" width="10.42578125" style="6" customWidth="1"/>
    <col min="13072" max="13075" width="12.85546875" style="6" bestFit="1" customWidth="1"/>
    <col min="13076" max="13076" width="13.5703125" style="6" customWidth="1"/>
    <col min="13077" max="13318" width="9.140625" style="6"/>
    <col min="13319" max="13319" width="7.7109375" style="6" customWidth="1"/>
    <col min="13320" max="13320" width="35.5703125" style="6" customWidth="1"/>
    <col min="13321" max="13321" width="12.140625" style="6" customWidth="1"/>
    <col min="13322" max="13322" width="11.7109375" style="6" customWidth="1"/>
    <col min="13323" max="13324" width="11.5703125" style="6" customWidth="1"/>
    <col min="13325" max="13325" width="12.5703125" style="6" customWidth="1"/>
    <col min="13326" max="13326" width="2.85546875" style="6" customWidth="1"/>
    <col min="13327" max="13327" width="10.42578125" style="6" customWidth="1"/>
    <col min="13328" max="13331" width="12.85546875" style="6" bestFit="1" customWidth="1"/>
    <col min="13332" max="13332" width="13.5703125" style="6" customWidth="1"/>
    <col min="13333" max="13574" width="9.140625" style="6"/>
    <col min="13575" max="13575" width="7.7109375" style="6" customWidth="1"/>
    <col min="13576" max="13576" width="35.5703125" style="6" customWidth="1"/>
    <col min="13577" max="13577" width="12.140625" style="6" customWidth="1"/>
    <col min="13578" max="13578" width="11.7109375" style="6" customWidth="1"/>
    <col min="13579" max="13580" width="11.5703125" style="6" customWidth="1"/>
    <col min="13581" max="13581" width="12.5703125" style="6" customWidth="1"/>
    <col min="13582" max="13582" width="2.85546875" style="6" customWidth="1"/>
    <col min="13583" max="13583" width="10.42578125" style="6" customWidth="1"/>
    <col min="13584" max="13587" width="12.85546875" style="6" bestFit="1" customWidth="1"/>
    <col min="13588" max="13588" width="13.5703125" style="6" customWidth="1"/>
    <col min="13589" max="13830" width="9.140625" style="6"/>
    <col min="13831" max="13831" width="7.7109375" style="6" customWidth="1"/>
    <col min="13832" max="13832" width="35.5703125" style="6" customWidth="1"/>
    <col min="13833" max="13833" width="12.140625" style="6" customWidth="1"/>
    <col min="13834" max="13834" width="11.7109375" style="6" customWidth="1"/>
    <col min="13835" max="13836" width="11.5703125" style="6" customWidth="1"/>
    <col min="13837" max="13837" width="12.5703125" style="6" customWidth="1"/>
    <col min="13838" max="13838" width="2.85546875" style="6" customWidth="1"/>
    <col min="13839" max="13839" width="10.42578125" style="6" customWidth="1"/>
    <col min="13840" max="13843" width="12.85546875" style="6" bestFit="1" customWidth="1"/>
    <col min="13844" max="13844" width="13.5703125" style="6" customWidth="1"/>
    <col min="13845" max="14086" width="9.140625" style="6"/>
    <col min="14087" max="14087" width="7.7109375" style="6" customWidth="1"/>
    <col min="14088" max="14088" width="35.5703125" style="6" customWidth="1"/>
    <col min="14089" max="14089" width="12.140625" style="6" customWidth="1"/>
    <col min="14090" max="14090" width="11.7109375" style="6" customWidth="1"/>
    <col min="14091" max="14092" width="11.5703125" style="6" customWidth="1"/>
    <col min="14093" max="14093" width="12.5703125" style="6" customWidth="1"/>
    <col min="14094" max="14094" width="2.85546875" style="6" customWidth="1"/>
    <col min="14095" max="14095" width="10.42578125" style="6" customWidth="1"/>
    <col min="14096" max="14099" width="12.85546875" style="6" bestFit="1" customWidth="1"/>
    <col min="14100" max="14100" width="13.5703125" style="6" customWidth="1"/>
    <col min="14101" max="14342" width="9.140625" style="6"/>
    <col min="14343" max="14343" width="7.7109375" style="6" customWidth="1"/>
    <col min="14344" max="14344" width="35.5703125" style="6" customWidth="1"/>
    <col min="14345" max="14345" width="12.140625" style="6" customWidth="1"/>
    <col min="14346" max="14346" width="11.7109375" style="6" customWidth="1"/>
    <col min="14347" max="14348" width="11.5703125" style="6" customWidth="1"/>
    <col min="14349" max="14349" width="12.5703125" style="6" customWidth="1"/>
    <col min="14350" max="14350" width="2.85546875" style="6" customWidth="1"/>
    <col min="14351" max="14351" width="10.42578125" style="6" customWidth="1"/>
    <col min="14352" max="14355" width="12.85546875" style="6" bestFit="1" customWidth="1"/>
    <col min="14356" max="14356" width="13.5703125" style="6" customWidth="1"/>
    <col min="14357" max="14598" width="9.140625" style="6"/>
    <col min="14599" max="14599" width="7.7109375" style="6" customWidth="1"/>
    <col min="14600" max="14600" width="35.5703125" style="6" customWidth="1"/>
    <col min="14601" max="14601" width="12.140625" style="6" customWidth="1"/>
    <col min="14602" max="14602" width="11.7109375" style="6" customWidth="1"/>
    <col min="14603" max="14604" width="11.5703125" style="6" customWidth="1"/>
    <col min="14605" max="14605" width="12.5703125" style="6" customWidth="1"/>
    <col min="14606" max="14606" width="2.85546875" style="6" customWidth="1"/>
    <col min="14607" max="14607" width="10.42578125" style="6" customWidth="1"/>
    <col min="14608" max="14611" width="12.85546875" style="6" bestFit="1" customWidth="1"/>
    <col min="14612" max="14612" width="13.5703125" style="6" customWidth="1"/>
    <col min="14613" max="14854" width="9.140625" style="6"/>
    <col min="14855" max="14855" width="7.7109375" style="6" customWidth="1"/>
    <col min="14856" max="14856" width="35.5703125" style="6" customWidth="1"/>
    <col min="14857" max="14857" width="12.140625" style="6" customWidth="1"/>
    <col min="14858" max="14858" width="11.7109375" style="6" customWidth="1"/>
    <col min="14859" max="14860" width="11.5703125" style="6" customWidth="1"/>
    <col min="14861" max="14861" width="12.5703125" style="6" customWidth="1"/>
    <col min="14862" max="14862" width="2.85546875" style="6" customWidth="1"/>
    <col min="14863" max="14863" width="10.42578125" style="6" customWidth="1"/>
    <col min="14864" max="14867" width="12.85546875" style="6" bestFit="1" customWidth="1"/>
    <col min="14868" max="14868" width="13.5703125" style="6" customWidth="1"/>
    <col min="14869" max="15110" width="9.140625" style="6"/>
    <col min="15111" max="15111" width="7.7109375" style="6" customWidth="1"/>
    <col min="15112" max="15112" width="35.5703125" style="6" customWidth="1"/>
    <col min="15113" max="15113" width="12.140625" style="6" customWidth="1"/>
    <col min="15114" max="15114" width="11.7109375" style="6" customWidth="1"/>
    <col min="15115" max="15116" width="11.5703125" style="6" customWidth="1"/>
    <col min="15117" max="15117" width="12.5703125" style="6" customWidth="1"/>
    <col min="15118" max="15118" width="2.85546875" style="6" customWidth="1"/>
    <col min="15119" max="15119" width="10.42578125" style="6" customWidth="1"/>
    <col min="15120" max="15123" width="12.85546875" style="6" bestFit="1" customWidth="1"/>
    <col min="15124" max="15124" width="13.5703125" style="6" customWidth="1"/>
    <col min="15125" max="15366" width="9.140625" style="6"/>
    <col min="15367" max="15367" width="7.7109375" style="6" customWidth="1"/>
    <col min="15368" max="15368" width="35.5703125" style="6" customWidth="1"/>
    <col min="15369" max="15369" width="12.140625" style="6" customWidth="1"/>
    <col min="15370" max="15370" width="11.7109375" style="6" customWidth="1"/>
    <col min="15371" max="15372" width="11.5703125" style="6" customWidth="1"/>
    <col min="15373" max="15373" width="12.5703125" style="6" customWidth="1"/>
    <col min="15374" max="15374" width="2.85546875" style="6" customWidth="1"/>
    <col min="15375" max="15375" width="10.42578125" style="6" customWidth="1"/>
    <col min="15376" max="15379" width="12.85546875" style="6" bestFit="1" customWidth="1"/>
    <col min="15380" max="15380" width="13.5703125" style="6" customWidth="1"/>
    <col min="15381" max="15622" width="9.140625" style="6"/>
    <col min="15623" max="15623" width="7.7109375" style="6" customWidth="1"/>
    <col min="15624" max="15624" width="35.5703125" style="6" customWidth="1"/>
    <col min="15625" max="15625" width="12.140625" style="6" customWidth="1"/>
    <col min="15626" max="15626" width="11.7109375" style="6" customWidth="1"/>
    <col min="15627" max="15628" width="11.5703125" style="6" customWidth="1"/>
    <col min="15629" max="15629" width="12.5703125" style="6" customWidth="1"/>
    <col min="15630" max="15630" width="2.85546875" style="6" customWidth="1"/>
    <col min="15631" max="15631" width="10.42578125" style="6" customWidth="1"/>
    <col min="15632" max="15635" width="12.85546875" style="6" bestFit="1" customWidth="1"/>
    <col min="15636" max="15636" width="13.5703125" style="6" customWidth="1"/>
    <col min="15637" max="15878" width="9.140625" style="6"/>
    <col min="15879" max="15879" width="7.7109375" style="6" customWidth="1"/>
    <col min="15880" max="15880" width="35.5703125" style="6" customWidth="1"/>
    <col min="15881" max="15881" width="12.140625" style="6" customWidth="1"/>
    <col min="15882" max="15882" width="11.7109375" style="6" customWidth="1"/>
    <col min="15883" max="15884" width="11.5703125" style="6" customWidth="1"/>
    <col min="15885" max="15885" width="12.5703125" style="6" customWidth="1"/>
    <col min="15886" max="15886" width="2.85546875" style="6" customWidth="1"/>
    <col min="15887" max="15887" width="10.42578125" style="6" customWidth="1"/>
    <col min="15888" max="15891" width="12.85546875" style="6" bestFit="1" customWidth="1"/>
    <col min="15892" max="15892" width="13.5703125" style="6" customWidth="1"/>
    <col min="15893" max="16134" width="9.140625" style="6"/>
    <col min="16135" max="16135" width="7.7109375" style="6" customWidth="1"/>
    <col min="16136" max="16136" width="35.5703125" style="6" customWidth="1"/>
    <col min="16137" max="16137" width="12.140625" style="6" customWidth="1"/>
    <col min="16138" max="16138" width="11.7109375" style="6" customWidth="1"/>
    <col min="16139" max="16140" width="11.5703125" style="6" customWidth="1"/>
    <col min="16141" max="16141" width="12.5703125" style="6" customWidth="1"/>
    <col min="16142" max="16142" width="2.85546875" style="6" customWidth="1"/>
    <col min="16143" max="16143" width="10.42578125" style="6" customWidth="1"/>
    <col min="16144" max="16147" width="12.85546875" style="6" bestFit="1" customWidth="1"/>
    <col min="16148" max="16148" width="13.5703125" style="6" customWidth="1"/>
    <col min="16149" max="16384" width="9.140625" style="6"/>
  </cols>
  <sheetData>
    <row r="3" spans="2:19" x14ac:dyDescent="0.25">
      <c r="N3" s="7"/>
      <c r="O3" s="7" t="s">
        <v>93</v>
      </c>
    </row>
    <row r="5" spans="2:19" ht="12.75" customHeight="1" x14ac:dyDescent="0.25"/>
    <row r="6" spans="2:19" ht="12.75" customHeight="1" x14ac:dyDescent="0.25">
      <c r="D6" s="5"/>
    </row>
    <row r="7" spans="2:19" ht="15" customHeight="1" x14ac:dyDescent="0.25">
      <c r="B7" s="8">
        <v>8.0500000000000007</v>
      </c>
      <c r="C7" s="133" t="s">
        <v>87</v>
      </c>
      <c r="D7" s="133"/>
      <c r="E7" s="133"/>
      <c r="F7" s="133"/>
      <c r="G7" s="133"/>
      <c r="H7" s="133"/>
      <c r="I7" s="133"/>
      <c r="J7" s="133"/>
      <c r="K7" s="133"/>
      <c r="L7" s="133"/>
      <c r="M7" s="133"/>
      <c r="N7" s="133"/>
      <c r="O7" s="133"/>
    </row>
    <row r="8" spans="2:19" ht="12.75" customHeight="1" x14ac:dyDescent="0.25">
      <c r="B8" s="8"/>
      <c r="C8" s="36"/>
      <c r="D8" s="37"/>
      <c r="G8" s="17"/>
      <c r="H8" s="17"/>
      <c r="I8" s="17"/>
      <c r="J8" s="17"/>
      <c r="K8" s="17"/>
      <c r="L8" s="17"/>
      <c r="M8" s="17"/>
      <c r="N8" s="17"/>
      <c r="O8" s="17"/>
    </row>
    <row r="9" spans="2:19" ht="12.75" customHeight="1" x14ac:dyDescent="0.25">
      <c r="B9" s="8"/>
      <c r="C9" s="50"/>
      <c r="E9" s="98"/>
      <c r="F9" s="98"/>
      <c r="G9" s="98"/>
      <c r="H9" s="98"/>
      <c r="I9" s="98"/>
      <c r="J9" s="98"/>
      <c r="K9" s="98"/>
      <c r="L9" s="98"/>
      <c r="M9" s="98"/>
      <c r="N9" s="98"/>
      <c r="O9" s="98" t="s">
        <v>55</v>
      </c>
    </row>
    <row r="10" spans="2:19" ht="13.5" customHeight="1" x14ac:dyDescent="0.25">
      <c r="B10" s="8"/>
      <c r="C10" s="99" t="s">
        <v>56</v>
      </c>
      <c r="D10" s="100">
        <v>2010</v>
      </c>
      <c r="E10" s="100">
        <v>2011</v>
      </c>
      <c r="F10" s="100">
        <v>2012</v>
      </c>
      <c r="G10" s="100">
        <v>2013</v>
      </c>
      <c r="H10" s="100">
        <v>2014</v>
      </c>
      <c r="I10" s="100">
        <v>2015</v>
      </c>
      <c r="J10" s="101">
        <v>2016</v>
      </c>
      <c r="K10" s="101">
        <v>2017</v>
      </c>
      <c r="L10" s="101">
        <v>2018</v>
      </c>
      <c r="M10" s="101">
        <v>2019</v>
      </c>
      <c r="N10" s="101">
        <v>2020</v>
      </c>
      <c r="O10" s="101">
        <v>2021</v>
      </c>
    </row>
    <row r="11" spans="2:19" ht="12.75" customHeight="1" x14ac:dyDescent="0.25">
      <c r="B11" s="8"/>
      <c r="C11" s="102"/>
      <c r="D11" s="102"/>
      <c r="E11" s="102"/>
      <c r="F11" s="102"/>
      <c r="G11" s="102"/>
      <c r="H11" s="102"/>
      <c r="I11" s="102"/>
      <c r="J11" s="102"/>
      <c r="K11" s="102"/>
      <c r="L11" s="102"/>
      <c r="M11" s="102"/>
      <c r="N11" s="102"/>
      <c r="O11" s="102"/>
    </row>
    <row r="12" spans="2:19" ht="12.75" customHeight="1" x14ac:dyDescent="0.25">
      <c r="B12" s="8"/>
      <c r="C12" s="102" t="s">
        <v>57</v>
      </c>
      <c r="D12" s="102">
        <v>1607799.9290000002</v>
      </c>
      <c r="E12" s="102">
        <v>1632295.9985575709</v>
      </c>
      <c r="F12" s="102">
        <v>1680735.3540000001</v>
      </c>
      <c r="G12" s="102">
        <v>1722182.8</v>
      </c>
      <c r="H12" s="102">
        <v>1775238.4661310674</v>
      </c>
      <c r="I12" s="102">
        <v>1841704.2670142774</v>
      </c>
      <c r="J12" s="102">
        <v>1905078.6</v>
      </c>
      <c r="K12" s="102">
        <v>1973139.2279866668</v>
      </c>
      <c r="L12" s="102">
        <v>2065128.6614096286</v>
      </c>
      <c r="M12" s="102">
        <v>2168720.7450731476</v>
      </c>
      <c r="N12" s="102">
        <v>2157825.570722932</v>
      </c>
      <c r="O12" s="102">
        <v>2266380.77</v>
      </c>
      <c r="P12" s="134"/>
      <c r="Q12" s="134"/>
      <c r="R12" s="134"/>
      <c r="S12" s="134"/>
    </row>
    <row r="13" spans="2:19" ht="12.75" customHeight="1" x14ac:dyDescent="0.25">
      <c r="B13" s="8"/>
      <c r="C13" s="102" t="s">
        <v>58</v>
      </c>
      <c r="D13" s="102">
        <v>1256049.2676737122</v>
      </c>
      <c r="E13" s="102">
        <v>1224689.0638687781</v>
      </c>
      <c r="F13" s="102">
        <v>1253700.6393320546</v>
      </c>
      <c r="G13" s="102">
        <v>1227565.1057827021</v>
      </c>
      <c r="H13" s="102">
        <v>1262375</v>
      </c>
      <c r="I13" s="102">
        <v>1322772.059810526</v>
      </c>
      <c r="J13" s="102">
        <v>1381001.3</v>
      </c>
      <c r="K13" s="102">
        <v>1487089.5385197364</v>
      </c>
      <c r="L13" s="102">
        <v>1634742.6393499442</v>
      </c>
      <c r="M13" s="102">
        <v>1832540.649461868</v>
      </c>
      <c r="N13" s="102">
        <v>1666095.390701856</v>
      </c>
      <c r="O13" s="102">
        <v>1700651.0523230634</v>
      </c>
      <c r="P13" s="134"/>
      <c r="Q13" s="134"/>
      <c r="R13" s="134"/>
      <c r="S13" s="134"/>
    </row>
    <row r="14" spans="2:19" ht="12.75" customHeight="1" x14ac:dyDescent="0.25">
      <c r="B14" s="8"/>
      <c r="C14" s="102" t="s">
        <v>59</v>
      </c>
      <c r="D14" s="102">
        <v>208862.66999999998</v>
      </c>
      <c r="E14" s="102">
        <v>207338.62075920004</v>
      </c>
      <c r="F14" s="102">
        <v>210266.77</v>
      </c>
      <c r="G14" s="102">
        <v>213070.86000000002</v>
      </c>
      <c r="H14" s="102">
        <v>224443.5</v>
      </c>
      <c r="I14" s="102">
        <v>223939.20799999998</v>
      </c>
      <c r="J14" s="102">
        <v>230292</v>
      </c>
      <c r="K14" s="102">
        <v>246251.948248336</v>
      </c>
      <c r="L14" s="102">
        <v>251726.57574000003</v>
      </c>
      <c r="M14" s="102">
        <v>266056.08999999997</v>
      </c>
      <c r="N14" s="102">
        <v>279852.01</v>
      </c>
      <c r="O14" s="102">
        <v>285629.77999999997</v>
      </c>
      <c r="P14" s="134"/>
      <c r="Q14" s="134"/>
      <c r="R14" s="134"/>
      <c r="S14" s="134"/>
    </row>
    <row r="15" spans="2:19" ht="31.5" customHeight="1" x14ac:dyDescent="0.25">
      <c r="B15" s="8"/>
      <c r="C15" s="103" t="s">
        <v>65</v>
      </c>
      <c r="D15" s="102">
        <v>391262.58775378088</v>
      </c>
      <c r="E15" s="102">
        <v>424056.66637264937</v>
      </c>
      <c r="F15" s="102">
        <v>431120.07213213335</v>
      </c>
      <c r="G15" s="102">
        <v>508663.21751339774</v>
      </c>
      <c r="H15" s="102">
        <v>540305.80000000005</v>
      </c>
      <c r="I15" s="102">
        <v>535041.46028702403</v>
      </c>
      <c r="J15" s="102">
        <v>574713.59999999998</v>
      </c>
      <c r="K15" s="102">
        <v>598736.48909773736</v>
      </c>
      <c r="L15" s="102">
        <v>656865.77199528762</v>
      </c>
      <c r="M15" s="102">
        <v>684243.20878742007</v>
      </c>
      <c r="N15" s="102">
        <v>602229.01535669423</v>
      </c>
      <c r="O15" s="102">
        <v>770962.92099374393</v>
      </c>
      <c r="P15" s="134"/>
      <c r="Q15" s="134"/>
      <c r="R15" s="134"/>
      <c r="S15" s="134"/>
    </row>
    <row r="16" spans="2:19" ht="12.75" customHeight="1" x14ac:dyDescent="0.25">
      <c r="B16" s="8"/>
      <c r="C16" s="102"/>
      <c r="D16" s="102"/>
      <c r="E16" s="102"/>
      <c r="F16" s="102"/>
      <c r="G16" s="102"/>
      <c r="H16" s="102"/>
      <c r="I16" s="102"/>
      <c r="J16" s="102"/>
      <c r="K16" s="102"/>
      <c r="L16" s="102"/>
      <c r="M16" s="102"/>
      <c r="N16" s="102"/>
      <c r="O16" s="102"/>
    </row>
    <row r="17" spans="2:20" ht="12.75" customHeight="1" x14ac:dyDescent="0.25">
      <c r="B17" s="8"/>
      <c r="C17" s="99" t="s">
        <v>60</v>
      </c>
      <c r="D17" s="28">
        <f t="shared" ref="D17:F17" si="0">+D12+D13+D14+D15</f>
        <v>3463974.4544274937</v>
      </c>
      <c r="E17" s="28">
        <f t="shared" si="0"/>
        <v>3488380.3495581984</v>
      </c>
      <c r="F17" s="28">
        <f t="shared" si="0"/>
        <v>3575822.8354641879</v>
      </c>
      <c r="G17" s="28">
        <f t="shared" ref="G17:H17" si="1">+G12+G13+G14+G15</f>
        <v>3671481.9832961001</v>
      </c>
      <c r="H17" s="28">
        <f t="shared" si="1"/>
        <v>3802362.7661310676</v>
      </c>
      <c r="I17" s="28">
        <f t="shared" ref="I17:J17" si="2">+I12+I13+I14+I15</f>
        <v>3923456.9951118277</v>
      </c>
      <c r="J17" s="28">
        <f t="shared" si="2"/>
        <v>4091085.5000000005</v>
      </c>
      <c r="K17" s="28">
        <f t="shared" ref="K17:L17" si="3">+K12+K13+K14+K15</f>
        <v>4305217.2038524766</v>
      </c>
      <c r="L17" s="28">
        <f t="shared" si="3"/>
        <v>4608463.6484948602</v>
      </c>
      <c r="M17" s="28">
        <f t="shared" ref="M17:N17" si="4">+M12+M13+M14+M15</f>
        <v>4951560.693322435</v>
      </c>
      <c r="N17" s="28">
        <f t="shared" si="4"/>
        <v>4706001.9867814826</v>
      </c>
      <c r="O17" s="28">
        <f t="shared" ref="O17" si="5">+O12+O13+O14+O15</f>
        <v>5023624.523316808</v>
      </c>
      <c r="P17" s="135"/>
      <c r="Q17" s="135"/>
      <c r="R17" s="135"/>
      <c r="S17" s="135"/>
      <c r="T17" s="135"/>
    </row>
    <row r="18" spans="2:20" ht="12.75" customHeight="1" x14ac:dyDescent="0.25">
      <c r="B18" s="8"/>
      <c r="C18" s="104"/>
      <c r="D18" s="81"/>
      <c r="F18" s="17"/>
      <c r="G18" s="17"/>
      <c r="H18" s="17"/>
      <c r="I18" s="17"/>
      <c r="J18" s="17"/>
      <c r="K18" s="17"/>
      <c r="L18" s="17"/>
      <c r="M18" s="17"/>
      <c r="N18" s="17"/>
      <c r="O18" s="17"/>
    </row>
    <row r="19" spans="2:20" ht="12.75" customHeight="1" x14ac:dyDescent="0.25">
      <c r="B19" s="8"/>
      <c r="C19" s="104"/>
      <c r="D19" s="81"/>
      <c r="F19" s="17"/>
      <c r="G19" s="17"/>
      <c r="H19" s="17"/>
      <c r="I19" s="17"/>
      <c r="J19" s="17"/>
      <c r="K19" s="17"/>
      <c r="L19" s="17"/>
      <c r="M19" s="17"/>
      <c r="N19" s="17"/>
      <c r="O19" s="17"/>
    </row>
    <row r="20" spans="2:20" ht="12.75" customHeight="1" x14ac:dyDescent="0.25">
      <c r="B20" s="8"/>
      <c r="F20" s="17"/>
      <c r="G20" s="17"/>
      <c r="H20" s="17"/>
      <c r="I20" s="17"/>
      <c r="J20" s="17"/>
      <c r="K20" s="17"/>
      <c r="L20" s="17"/>
      <c r="M20" s="17"/>
      <c r="N20" s="17"/>
      <c r="O20" s="17"/>
    </row>
    <row r="21" spans="2:20" ht="12.75" customHeight="1" x14ac:dyDescent="0.25">
      <c r="B21" s="8"/>
      <c r="F21" s="17"/>
      <c r="G21" s="17"/>
      <c r="H21" s="17"/>
      <c r="I21" s="17"/>
      <c r="J21" s="17"/>
      <c r="K21" s="17"/>
      <c r="L21" s="17"/>
      <c r="M21" s="17"/>
      <c r="N21" s="17"/>
      <c r="O21" s="17"/>
    </row>
    <row r="22" spans="2:20" ht="12" customHeight="1" x14ac:dyDescent="0.25">
      <c r="B22" s="8"/>
      <c r="F22" s="17"/>
      <c r="G22" s="17"/>
      <c r="H22" s="17"/>
      <c r="I22" s="17"/>
      <c r="J22" s="17"/>
      <c r="K22" s="17"/>
      <c r="L22" s="17"/>
      <c r="M22" s="17"/>
      <c r="N22" s="17"/>
      <c r="O22" s="17"/>
    </row>
    <row r="23" spans="2:20" ht="15.75" x14ac:dyDescent="0.25">
      <c r="B23" s="8">
        <v>8.06</v>
      </c>
      <c r="C23" s="133" t="s">
        <v>89</v>
      </c>
      <c r="D23" s="133"/>
      <c r="E23" s="133"/>
      <c r="F23" s="133"/>
      <c r="G23" s="133"/>
      <c r="H23" s="133"/>
      <c r="I23" s="133"/>
      <c r="J23" s="133"/>
      <c r="K23" s="133"/>
      <c r="L23" s="133"/>
      <c r="M23" s="133"/>
      <c r="N23" s="133"/>
      <c r="O23" s="133"/>
    </row>
    <row r="24" spans="2:20" ht="12" customHeight="1" x14ac:dyDescent="0.25">
      <c r="B24" s="8"/>
      <c r="C24" s="2"/>
      <c r="D24" s="2"/>
      <c r="F24" s="17"/>
      <c r="G24" s="17"/>
      <c r="H24" s="17"/>
      <c r="I24" s="17"/>
      <c r="J24" s="17"/>
      <c r="K24" s="17"/>
      <c r="L24" s="17"/>
      <c r="M24" s="17"/>
      <c r="N24" s="17"/>
      <c r="O24" s="17"/>
    </row>
    <row r="25" spans="2:20" ht="12.75" customHeight="1" x14ac:dyDescent="0.25">
      <c r="B25" s="8"/>
      <c r="C25" s="43"/>
      <c r="D25" s="57"/>
      <c r="F25" s="17"/>
      <c r="G25" s="17"/>
      <c r="H25" s="17"/>
      <c r="I25" s="17"/>
      <c r="J25" s="17"/>
      <c r="K25" s="17"/>
      <c r="L25" s="17"/>
      <c r="M25" s="38"/>
      <c r="N25" s="38"/>
      <c r="O25" s="38"/>
    </row>
    <row r="26" spans="2:20" ht="13.5" customHeight="1" x14ac:dyDescent="0.25">
      <c r="B26" s="8"/>
      <c r="C26" s="70" t="s">
        <v>56</v>
      </c>
      <c r="D26" s="100">
        <v>2010</v>
      </c>
      <c r="E26" s="100">
        <v>2011</v>
      </c>
      <c r="F26" s="100">
        <v>2012</v>
      </c>
      <c r="G26" s="100">
        <v>2013</v>
      </c>
      <c r="H26" s="100">
        <v>2014</v>
      </c>
      <c r="I26" s="100">
        <v>2015</v>
      </c>
      <c r="J26" s="101">
        <v>2016</v>
      </c>
      <c r="K26" s="101">
        <v>2017</v>
      </c>
      <c r="L26" s="101">
        <v>2018</v>
      </c>
      <c r="M26" s="101">
        <v>2019</v>
      </c>
      <c r="N26" s="101">
        <v>2020</v>
      </c>
      <c r="O26" s="101">
        <v>2021</v>
      </c>
      <c r="P26" s="2"/>
      <c r="Q26" s="2"/>
      <c r="R26" s="2"/>
      <c r="S26" s="2"/>
      <c r="T26" s="75"/>
    </row>
    <row r="27" spans="2:20" ht="12.75" customHeight="1" x14ac:dyDescent="0.25">
      <c r="B27" s="8"/>
      <c r="C27" s="43"/>
    </row>
    <row r="28" spans="2:20" ht="12.75" customHeight="1" x14ac:dyDescent="0.25">
      <c r="B28" s="8"/>
      <c r="C28" s="102" t="s">
        <v>57</v>
      </c>
      <c r="D28" s="102">
        <v>46.414889894611775</v>
      </c>
      <c r="E28" s="102">
        <v>46.792374540359404</v>
      </c>
      <c r="F28" s="102">
        <v>47.00275800386008</v>
      </c>
      <c r="G28" s="102">
        <v>46.90702032136619</v>
      </c>
      <c r="H28" s="102">
        <v>46.687772192367646</v>
      </c>
      <c r="I28" s="102">
        <v>46.940855202665077</v>
      </c>
      <c r="J28" s="102">
        <v>46.590110626797554</v>
      </c>
      <c r="K28" s="102">
        <v>45.831351464010332</v>
      </c>
      <c r="L28" s="102">
        <v>44.811651320806369</v>
      </c>
      <c r="M28" s="102">
        <v>43.798730933417339</v>
      </c>
      <c r="N28" s="102">
        <v>45.852627703599993</v>
      </c>
      <c r="O28" s="102">
        <v>45.114453906352864</v>
      </c>
      <c r="P28" s="136"/>
      <c r="Q28" s="136"/>
      <c r="R28" s="136"/>
      <c r="S28" s="136"/>
      <c r="T28" s="136"/>
    </row>
    <row r="29" spans="2:20" ht="12.75" customHeight="1" x14ac:dyDescent="0.25">
      <c r="B29" s="8"/>
      <c r="C29" s="102" t="s">
        <v>58</v>
      </c>
      <c r="D29" s="102">
        <v>36.26035019017786</v>
      </c>
      <c r="E29" s="102">
        <v>35.107670068829634</v>
      </c>
      <c r="F29" s="102">
        <v>35.060479699892852</v>
      </c>
      <c r="G29" s="102">
        <v>33.43513903561761</v>
      </c>
      <c r="H29" s="102">
        <v>33.199672498764713</v>
      </c>
      <c r="I29" s="102">
        <v>33.714452878126266</v>
      </c>
      <c r="J29" s="102">
        <v>33.799999999999997</v>
      </c>
      <c r="K29" s="102">
        <v>34.541568243967582</v>
      </c>
      <c r="L29" s="102">
        <v>35.472616560268555</v>
      </c>
      <c r="M29" s="102">
        <v>37.009354483591238</v>
      </c>
      <c r="N29" s="102">
        <v>35.40362701464408</v>
      </c>
      <c r="O29" s="102">
        <v>33.853068525117834</v>
      </c>
      <c r="P29" s="136"/>
      <c r="Q29" s="136"/>
      <c r="R29" s="136"/>
      <c r="S29" s="136"/>
      <c r="T29" s="136"/>
    </row>
    <row r="30" spans="2:20" ht="12.75" customHeight="1" x14ac:dyDescent="0.25">
      <c r="B30" s="8"/>
      <c r="C30" s="102" t="s">
        <v>59</v>
      </c>
      <c r="D30" s="102">
        <v>6.0295672715784976</v>
      </c>
      <c r="E30" s="102">
        <v>5.9436930604616949</v>
      </c>
      <c r="F30" s="102">
        <v>5.8802345550965942</v>
      </c>
      <c r="G30" s="102">
        <v>5.8034020313702879</v>
      </c>
      <c r="H30" s="102">
        <v>5.9027387393232056</v>
      </c>
      <c r="I30" s="102">
        <v>5.7077013531434719</v>
      </c>
      <c r="J30" s="102">
        <v>5.5994114140746047</v>
      </c>
      <c r="K30" s="102">
        <v>5.7198495822227073</v>
      </c>
      <c r="L30" s="102">
        <v>5.4622667105601401</v>
      </c>
      <c r="M30" s="102">
        <v>5.3731763877760264</v>
      </c>
      <c r="N30" s="102">
        <v>5.946704034253834</v>
      </c>
      <c r="O30" s="102">
        <v>5.6857310627868181</v>
      </c>
      <c r="P30" s="136"/>
      <c r="Q30" s="136"/>
      <c r="R30" s="136"/>
      <c r="S30" s="136"/>
      <c r="T30" s="136"/>
    </row>
    <row r="31" spans="2:20" ht="28.5" customHeight="1" x14ac:dyDescent="0.25">
      <c r="B31" s="8"/>
      <c r="C31" s="103" t="s">
        <v>64</v>
      </c>
      <c r="D31" s="102">
        <v>11.295192643631854</v>
      </c>
      <c r="E31" s="102">
        <v>12.156262330349268</v>
      </c>
      <c r="F31" s="102">
        <v>12.056527741150475</v>
      </c>
      <c r="G31" s="102">
        <v>13.854438611645906</v>
      </c>
      <c r="H31" s="102">
        <v>14.209816569544442</v>
      </c>
      <c r="I31" s="102">
        <v>13.636990566065171</v>
      </c>
      <c r="J31" s="102">
        <v>14</v>
      </c>
      <c r="K31" s="102">
        <v>13.90723070979937</v>
      </c>
      <c r="L31" s="102">
        <v>14.253465408364937</v>
      </c>
      <c r="M31" s="102">
        <v>13.818738195215404</v>
      </c>
      <c r="N31" s="102">
        <v>12.797041247502092</v>
      </c>
      <c r="O31" s="102">
        <v>15.346746505742468</v>
      </c>
      <c r="P31" s="136"/>
      <c r="Q31" s="136"/>
      <c r="R31" s="136"/>
      <c r="S31" s="136"/>
      <c r="T31" s="136"/>
    </row>
    <row r="32" spans="2:20" ht="12.75" customHeight="1" x14ac:dyDescent="0.25">
      <c r="B32" s="8"/>
      <c r="C32" s="102"/>
      <c r="D32" s="11"/>
      <c r="E32" s="11"/>
      <c r="F32" s="11"/>
      <c r="G32" s="11"/>
      <c r="H32" s="11"/>
      <c r="I32" s="11"/>
      <c r="J32" s="11"/>
      <c r="K32" s="11"/>
      <c r="L32" s="11"/>
      <c r="M32" s="11"/>
      <c r="N32" s="11"/>
      <c r="O32" s="11"/>
    </row>
    <row r="33" spans="2:20" ht="12.75" customHeight="1" x14ac:dyDescent="0.25">
      <c r="B33" s="8"/>
      <c r="C33" s="99" t="s">
        <v>60</v>
      </c>
      <c r="D33" s="105">
        <f t="shared" ref="D33:F33" si="6">SUM(D28:D31)</f>
        <v>99.999999999999986</v>
      </c>
      <c r="E33" s="105">
        <f t="shared" si="6"/>
        <v>100</v>
      </c>
      <c r="F33" s="105">
        <f t="shared" si="6"/>
        <v>100</v>
      </c>
      <c r="G33" s="105">
        <f t="shared" ref="G33:H33" si="7">SUM(G28:G31)</f>
        <v>99.999999999999986</v>
      </c>
      <c r="H33" s="105">
        <f t="shared" si="7"/>
        <v>100.00000000000001</v>
      </c>
      <c r="I33" s="105">
        <f t="shared" ref="I33:J33" si="8">SUM(I28:I31)</f>
        <v>99.999999999999986</v>
      </c>
      <c r="J33" s="105">
        <f t="shared" si="8"/>
        <v>99.98952204087216</v>
      </c>
      <c r="K33" s="105">
        <f t="shared" ref="K33:T33" si="9">SUM(K28:K31)</f>
        <v>99.999999999999986</v>
      </c>
      <c r="L33" s="105">
        <f t="shared" si="9"/>
        <v>100</v>
      </c>
      <c r="M33" s="105">
        <f t="shared" si="9"/>
        <v>100.00000000000001</v>
      </c>
      <c r="N33" s="105">
        <f t="shared" ref="N33:O33" si="10">SUM(N28:N31)</f>
        <v>99.999999999999986</v>
      </c>
      <c r="O33" s="105">
        <f t="shared" si="10"/>
        <v>99.999999999999986</v>
      </c>
      <c r="P33" s="136"/>
      <c r="Q33" s="136"/>
      <c r="R33" s="136"/>
      <c r="S33" s="136"/>
      <c r="T33" s="136"/>
    </row>
    <row r="34" spans="2:20" ht="12.75" customHeight="1" x14ac:dyDescent="0.25">
      <c r="B34" s="8"/>
      <c r="C34" s="43"/>
      <c r="D34" s="43"/>
      <c r="Q34" s="38"/>
    </row>
    <row r="35" spans="2:20" ht="12.75" customHeight="1" x14ac:dyDescent="0.25">
      <c r="B35" s="8"/>
      <c r="C35" s="43"/>
      <c r="D35" s="43"/>
      <c r="Q35" s="38"/>
    </row>
    <row r="36" spans="2:20" ht="12.75" customHeight="1" x14ac:dyDescent="0.25">
      <c r="B36" s="8"/>
      <c r="D36" s="43"/>
      <c r="Q36" s="38"/>
    </row>
    <row r="37" spans="2:20" ht="12.75" customHeight="1" x14ac:dyDescent="0.25">
      <c r="B37" s="8"/>
      <c r="C37" s="43"/>
      <c r="D37" s="43"/>
      <c r="Q37" s="38"/>
    </row>
    <row r="38" spans="2:20" ht="12.75" customHeight="1" x14ac:dyDescent="0.25">
      <c r="B38" s="8"/>
      <c r="C38" s="43"/>
      <c r="D38" s="43"/>
      <c r="Q38" s="38"/>
    </row>
    <row r="39" spans="2:20" ht="15" customHeight="1" x14ac:dyDescent="0.25">
      <c r="B39" s="8">
        <v>8.07</v>
      </c>
      <c r="C39" s="124" t="s">
        <v>88</v>
      </c>
      <c r="D39" s="124"/>
      <c r="E39" s="125"/>
      <c r="F39" s="125"/>
      <c r="G39" s="125"/>
      <c r="H39" s="125"/>
      <c r="I39" s="125"/>
      <c r="J39" s="125"/>
      <c r="K39" s="125"/>
      <c r="L39" s="125"/>
      <c r="M39" s="125"/>
      <c r="N39" s="125"/>
      <c r="Q39" s="38"/>
    </row>
    <row r="40" spans="2:20" ht="12.75" customHeight="1" x14ac:dyDescent="0.25">
      <c r="B40" s="8"/>
      <c r="C40" s="2"/>
      <c r="D40" s="2"/>
      <c r="Q40" s="38"/>
    </row>
    <row r="41" spans="2:20" ht="12.75" customHeight="1" x14ac:dyDescent="0.25">
      <c r="B41" s="8"/>
      <c r="C41" s="106"/>
      <c r="D41" s="57"/>
      <c r="Q41" s="38"/>
    </row>
    <row r="42" spans="2:20" ht="12.75" customHeight="1" x14ac:dyDescent="0.25">
      <c r="B42" s="8"/>
      <c r="C42" s="2" t="s">
        <v>56</v>
      </c>
      <c r="D42" s="132"/>
      <c r="E42" s="132"/>
      <c r="F42" s="107"/>
      <c r="G42" s="107"/>
      <c r="H42" s="107"/>
      <c r="I42" s="107"/>
      <c r="J42" s="107"/>
      <c r="K42" s="107"/>
      <c r="L42" s="107"/>
      <c r="M42" s="107"/>
      <c r="N42" s="107"/>
      <c r="O42" s="107"/>
      <c r="Q42" s="38"/>
    </row>
    <row r="43" spans="2:20" ht="12.75" customHeight="1" x14ac:dyDescent="0.25">
      <c r="B43" s="8"/>
      <c r="C43" s="57"/>
      <c r="D43" s="108"/>
      <c r="E43" s="108">
        <v>2011</v>
      </c>
      <c r="F43" s="108">
        <v>2012</v>
      </c>
      <c r="G43" s="108">
        <v>2013</v>
      </c>
      <c r="H43" s="108">
        <v>2014</v>
      </c>
      <c r="I43" s="108">
        <v>2015</v>
      </c>
      <c r="J43" s="109" t="s">
        <v>66</v>
      </c>
      <c r="K43" s="109" t="s">
        <v>79</v>
      </c>
      <c r="L43" s="109" t="s">
        <v>82</v>
      </c>
      <c r="M43" s="109" t="s">
        <v>83</v>
      </c>
      <c r="N43" s="109" t="s">
        <v>85</v>
      </c>
      <c r="O43" s="109" t="s">
        <v>86</v>
      </c>
      <c r="Q43" s="137"/>
      <c r="R43" s="137"/>
      <c r="S43" s="137"/>
      <c r="T43" s="137"/>
    </row>
    <row r="44" spans="2:20" ht="12.75" customHeight="1" x14ac:dyDescent="0.25">
      <c r="B44" s="8"/>
      <c r="C44" s="43"/>
      <c r="D44" s="110"/>
      <c r="E44" s="110"/>
      <c r="F44" s="110"/>
      <c r="G44" s="110"/>
      <c r="H44" s="110"/>
      <c r="I44" s="110"/>
      <c r="J44" s="110"/>
      <c r="K44" s="110"/>
      <c r="L44" s="110"/>
      <c r="M44" s="110"/>
      <c r="N44" s="110"/>
      <c r="O44" s="110"/>
    </row>
    <row r="45" spans="2:20" ht="12.75" customHeight="1" x14ac:dyDescent="0.25">
      <c r="B45" s="8"/>
      <c r="C45" s="102" t="s">
        <v>57</v>
      </c>
      <c r="D45" s="111"/>
      <c r="E45" s="111">
        <f>E12/D12*100-100</f>
        <v>1.5235769771930734</v>
      </c>
      <c r="F45" s="111">
        <f t="shared" ref="F45" si="11">F12/E12*100-100</f>
        <v>2.9675595287395282</v>
      </c>
      <c r="G45" s="111">
        <f t="shared" ref="G45:G48" si="12">G12/F12*100-100</f>
        <v>2.4660304729925855</v>
      </c>
      <c r="H45" s="111">
        <f t="shared" ref="H45:H48" si="13">H12/G12*100-100</f>
        <v>3.0807221005265717</v>
      </c>
      <c r="I45" s="111">
        <f t="shared" ref="I45:I48" si="14">I12/H12*100-100</f>
        <v>3.7440491602271635</v>
      </c>
      <c r="J45" s="111">
        <f t="shared" ref="J45:J48" si="15">J12/I12*100-100</f>
        <v>3.4410699980873289</v>
      </c>
      <c r="K45" s="111">
        <v>3.5725884920163082</v>
      </c>
      <c r="L45" s="112">
        <v>4.6620852760007807</v>
      </c>
      <c r="M45" s="40">
        <v>5.0162532533352344</v>
      </c>
      <c r="N45" s="40">
        <v>-0.5023779283232721</v>
      </c>
      <c r="O45" s="40">
        <v>5.0307680449212189</v>
      </c>
      <c r="Q45" s="138"/>
      <c r="R45" s="138"/>
      <c r="S45" s="138"/>
      <c r="T45" s="138"/>
    </row>
    <row r="46" spans="2:20" ht="12.75" customHeight="1" x14ac:dyDescent="0.25">
      <c r="B46" s="8"/>
      <c r="C46" s="102" t="s">
        <v>58</v>
      </c>
      <c r="D46" s="111"/>
      <c r="E46" s="111">
        <f t="shared" ref="E46:F46" si="16">E13/D13*100-100</f>
        <v>-2.4967335766227876</v>
      </c>
      <c r="F46" s="111">
        <f t="shared" si="16"/>
        <v>2.3688931598384215</v>
      </c>
      <c r="G46" s="111">
        <f t="shared" si="12"/>
        <v>-2.0846709915755497</v>
      </c>
      <c r="H46" s="111">
        <f t="shared" si="13"/>
        <v>2.8356861932062714</v>
      </c>
      <c r="I46" s="111">
        <f t="shared" si="14"/>
        <v>4.7843992324409186</v>
      </c>
      <c r="J46" s="111">
        <f t="shared" si="15"/>
        <v>4.402061546251204</v>
      </c>
      <c r="K46" s="111">
        <v>7.6819823556356255</v>
      </c>
      <c r="L46" s="112">
        <v>9.9289986921152718</v>
      </c>
      <c r="M46" s="40">
        <v>12.099642191420301</v>
      </c>
      <c r="N46" s="40">
        <v>-9.0827594361352464</v>
      </c>
      <c r="O46" s="40">
        <v>2.0740506104305556</v>
      </c>
      <c r="Q46" s="138"/>
      <c r="R46" s="138"/>
      <c r="S46" s="138"/>
      <c r="T46" s="138"/>
    </row>
    <row r="47" spans="2:20" ht="12.75" customHeight="1" x14ac:dyDescent="0.25">
      <c r="B47" s="8"/>
      <c r="C47" s="102" t="s">
        <v>59</v>
      </c>
      <c r="D47" s="111"/>
      <c r="E47" s="111">
        <f t="shared" ref="E47:F47" si="17">E14/D14*100-100</f>
        <v>-0.72968962850083585</v>
      </c>
      <c r="F47" s="111">
        <f t="shared" si="17"/>
        <v>1.4122546152174067</v>
      </c>
      <c r="G47" s="111">
        <f t="shared" si="12"/>
        <v>1.3335868525492742</v>
      </c>
      <c r="H47" s="111">
        <f t="shared" si="13"/>
        <v>5.3374919498611746</v>
      </c>
      <c r="I47" s="111">
        <f t="shared" si="14"/>
        <v>-0.22468549991423004</v>
      </c>
      <c r="J47" s="111">
        <f t="shared" si="15"/>
        <v>2.8368377546463535</v>
      </c>
      <c r="K47" s="111">
        <v>6.9302927385365649</v>
      </c>
      <c r="L47" s="112">
        <v>2.2231813923124975</v>
      </c>
      <c r="M47" s="40">
        <v>5.6924916321908103</v>
      </c>
      <c r="N47" s="40">
        <v>5.1853426846948159</v>
      </c>
      <c r="O47" s="40">
        <v>2.064580490238388</v>
      </c>
      <c r="Q47" s="138"/>
      <c r="R47" s="138"/>
      <c r="S47" s="138"/>
      <c r="T47" s="138"/>
    </row>
    <row r="48" spans="2:20" ht="12.75" customHeight="1" x14ac:dyDescent="0.25">
      <c r="B48" s="8"/>
      <c r="C48" s="102" t="s">
        <v>61</v>
      </c>
      <c r="D48" s="111"/>
      <c r="E48" s="111">
        <f t="shared" ref="E48:F48" si="18">E15/D15*100-100</f>
        <v>8.3816034666482295</v>
      </c>
      <c r="F48" s="111">
        <f t="shared" si="18"/>
        <v>1.6656749721455526</v>
      </c>
      <c r="G48" s="111">
        <f t="shared" si="12"/>
        <v>17.986438209144268</v>
      </c>
      <c r="H48" s="111">
        <f t="shared" si="13"/>
        <v>6.2207333648552634</v>
      </c>
      <c r="I48" s="111">
        <f t="shared" si="14"/>
        <v>-0.97432596743843192</v>
      </c>
      <c r="J48" s="111">
        <f t="shared" si="15"/>
        <v>7.4147786027075</v>
      </c>
      <c r="K48" s="111">
        <v>4.1799831160626013</v>
      </c>
      <c r="L48" s="112">
        <v>9.7086588100130342</v>
      </c>
      <c r="M48" s="40">
        <v>4.1678890816568392</v>
      </c>
      <c r="N48" s="40">
        <v>-11.986117271966368</v>
      </c>
      <c r="O48" s="40">
        <v>28.018229167704622</v>
      </c>
      <c r="Q48" s="138"/>
      <c r="R48" s="138"/>
      <c r="S48" s="138"/>
      <c r="T48" s="138"/>
    </row>
    <row r="49" spans="2:20" ht="12.75" customHeight="1" x14ac:dyDescent="0.25">
      <c r="B49" s="8"/>
      <c r="C49" s="102"/>
      <c r="D49" s="111"/>
      <c r="E49" s="111"/>
      <c r="F49" s="111"/>
      <c r="G49" s="111"/>
      <c r="H49" s="111"/>
      <c r="I49" s="111"/>
      <c r="J49" s="111"/>
      <c r="K49" s="111"/>
      <c r="L49" s="111"/>
      <c r="M49" s="111"/>
      <c r="N49" s="111"/>
      <c r="O49" s="111"/>
    </row>
    <row r="50" spans="2:20" ht="12.75" customHeight="1" x14ac:dyDescent="0.25">
      <c r="B50" s="8"/>
      <c r="C50" s="99" t="s">
        <v>60</v>
      </c>
      <c r="D50" s="113"/>
      <c r="E50" s="113">
        <f t="shared" ref="E50:F50" si="19">E17/D17*100-100</f>
        <v>0.70456336938369191</v>
      </c>
      <c r="F50" s="113">
        <f t="shared" si="19"/>
        <v>2.5066786629807751</v>
      </c>
      <c r="G50" s="113">
        <f t="shared" ref="G50" si="20">G17/F17*100-100</f>
        <v>2.6751646329674656</v>
      </c>
      <c r="H50" s="113">
        <f t="shared" ref="H50" si="21">H17/G17*100-100</f>
        <v>3.56479436452166</v>
      </c>
      <c r="I50" s="113">
        <f t="shared" ref="I50" si="22">I17/H17*100-100</f>
        <v>3.1847100455376705</v>
      </c>
      <c r="J50" s="113">
        <f t="shared" ref="J50" si="23">J17/I17*100-100</f>
        <v>4.2724695363557856</v>
      </c>
      <c r="K50" s="113">
        <f>K17/J17*100-100</f>
        <v>5.2341048323843609</v>
      </c>
      <c r="L50" s="113">
        <f>L17/K17*100-100</f>
        <v>7.0436967586914534</v>
      </c>
      <c r="M50" s="113">
        <f>M17/L17*100-100</f>
        <v>7.4449333009197574</v>
      </c>
      <c r="N50" s="113">
        <f>N17/M17*100-100</f>
        <v>-4.959218350531529</v>
      </c>
      <c r="O50" s="113">
        <f>O17/N17*100-100</f>
        <v>6.7493073191954238</v>
      </c>
      <c r="Q50" s="138"/>
      <c r="R50" s="138"/>
      <c r="S50" s="138"/>
      <c r="T50" s="138"/>
    </row>
    <row r="51" spans="2:20" ht="12.75" customHeight="1" x14ac:dyDescent="0.25"/>
    <row r="52" spans="2:20" x14ac:dyDescent="0.25">
      <c r="C52" s="94" t="s">
        <v>36</v>
      </c>
    </row>
    <row r="54" spans="2:20" x14ac:dyDescent="0.25">
      <c r="L54" s="32"/>
      <c r="M54" s="32"/>
      <c r="N54" s="32"/>
      <c r="O54" s="32"/>
      <c r="P54" s="139"/>
      <c r="Q54" s="139"/>
      <c r="R54" s="139"/>
      <c r="S54" s="139"/>
      <c r="T54" s="139"/>
    </row>
    <row r="55" spans="2:20" x14ac:dyDescent="0.25">
      <c r="L55" s="32"/>
      <c r="M55" s="32"/>
      <c r="N55" s="32"/>
      <c r="O55" s="32"/>
    </row>
    <row r="56" spans="2:20" x14ac:dyDescent="0.25">
      <c r="B56" s="15"/>
      <c r="C56" s="15"/>
      <c r="D56" s="15"/>
      <c r="E56" s="21"/>
      <c r="F56" s="21"/>
      <c r="G56" s="21"/>
      <c r="H56" s="21"/>
      <c r="I56" s="21"/>
      <c r="J56" s="21"/>
      <c r="K56" s="21"/>
      <c r="L56" s="32"/>
      <c r="M56" s="32"/>
      <c r="N56" s="32"/>
      <c r="O56" s="32"/>
    </row>
    <row r="57" spans="2:20" x14ac:dyDescent="0.25">
      <c r="L57" s="32"/>
      <c r="M57" s="32"/>
      <c r="N57" s="32"/>
      <c r="O57" s="32"/>
    </row>
  </sheetData>
  <mergeCells count="4">
    <mergeCell ref="D42:E42"/>
    <mergeCell ref="C39:N39"/>
    <mergeCell ref="C7:O7"/>
    <mergeCell ref="C23:O23"/>
  </mergeCells>
  <pageMargins left="0.7" right="0.7" top="0.75" bottom="0.75" header="0.3" footer="0.3"/>
  <pageSetup scale="44" orientation="portrait" r:id="rId1"/>
  <colBreaks count="1" manualBreakCount="1">
    <brk id="15" max="1048575" man="1"/>
  </colBreaks>
  <ignoredErrors>
    <ignoredError sqref="J43:K43 L43 M43:O4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27:I27"/>
  <sheetViews>
    <sheetView view="pageBreakPreview" zoomScale="60" zoomScaleNormal="100" workbookViewId="0">
      <selection activeCell="L43" sqref="L43"/>
    </sheetView>
  </sheetViews>
  <sheetFormatPr defaultRowHeight="15" x14ac:dyDescent="0.25"/>
  <cols>
    <col min="4" max="4" width="9.5703125" bestFit="1" customWidth="1"/>
  </cols>
  <sheetData>
    <row r="27" spans="4:9" x14ac:dyDescent="0.25">
      <c r="D27" s="3">
        <v>2665.3</v>
      </c>
      <c r="E27" s="3">
        <v>3.5</v>
      </c>
      <c r="F27" s="3">
        <v>47415</v>
      </c>
      <c r="G27" s="3"/>
      <c r="H27" s="3">
        <v>2485.8000000000002</v>
      </c>
      <c r="I27" s="3">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8.01</vt:lpstr>
      <vt:lpstr>8.02</vt:lpstr>
      <vt:lpstr>8.03</vt:lpstr>
      <vt:lpstr>8.04</vt:lpstr>
      <vt:lpstr>.05,.06,.07</vt:lpstr>
      <vt:lpstr>Sheet1</vt:lpstr>
      <vt:lpstr>'.05,.06,.07'!Print_Area</vt:lpstr>
      <vt:lpstr>'8.01'!Print_Area</vt:lpstr>
      <vt:lpstr>'8.02'!Print_Area</vt:lpstr>
      <vt:lpstr>'8.03'!Print_Area</vt:lpstr>
      <vt:lpstr>'8.04'!Print_Area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2023-09-01T21:23:14Z</dcterms:modified>
</cp:coreProperties>
</file>